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ocuments\"/>
    </mc:Choice>
  </mc:AlternateContent>
  <xr:revisionPtr revIDLastSave="0" documentId="8_{563F8D93-B6B3-49D2-9EE0-A0378AEE7F4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32" i="25" l="1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31" i="25"/>
  <c r="I3" i="25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31" i="12"/>
  <c r="I3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6" i="12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6" i="25"/>
  <c r="P3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6" i="25"/>
  <c r="M3" i="25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31" i="12"/>
  <c r="P3" i="12"/>
  <c r="P6" i="12" s="1"/>
  <c r="M3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J7" i="12" l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6" i="12"/>
  <c r="J7" i="29" l="1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6" i="29"/>
  <c r="D31" i="29"/>
  <c r="W53" i="29"/>
  <c r="W52" i="29"/>
  <c r="W50" i="29"/>
  <c r="W48" i="29"/>
  <c r="W47" i="29"/>
  <c r="W46" i="29"/>
  <c r="W45" i="29"/>
  <c r="W44" i="29"/>
  <c r="W43" i="29"/>
  <c r="W41" i="29"/>
  <c r="W36" i="29"/>
  <c r="W34" i="29"/>
  <c r="W32" i="29"/>
  <c r="W53" i="27"/>
  <c r="W52" i="27"/>
  <c r="W50" i="27"/>
  <c r="W48" i="27"/>
  <c r="W47" i="27"/>
  <c r="W46" i="27"/>
  <c r="W45" i="27"/>
  <c r="W44" i="27"/>
  <c r="W43" i="27"/>
  <c r="W41" i="27"/>
  <c r="W36" i="27"/>
  <c r="W34" i="27"/>
  <c r="W32" i="27"/>
  <c r="W53" i="26"/>
  <c r="W52" i="26"/>
  <c r="W50" i="26"/>
  <c r="W48" i="26"/>
  <c r="W47" i="26"/>
  <c r="W46" i="26"/>
  <c r="W45" i="26"/>
  <c r="W44" i="26"/>
  <c r="W43" i="26"/>
  <c r="W41" i="26"/>
  <c r="W36" i="26"/>
  <c r="W34" i="26"/>
  <c r="W32" i="26"/>
  <c r="W53" i="25"/>
  <c r="W52" i="25"/>
  <c r="W50" i="25"/>
  <c r="W48" i="25"/>
  <c r="W47" i="25"/>
  <c r="W46" i="25"/>
  <c r="W45" i="25"/>
  <c r="W44" i="25"/>
  <c r="W43" i="25"/>
  <c r="W41" i="25"/>
  <c r="W36" i="25"/>
  <c r="W34" i="25"/>
  <c r="W32" i="25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6" i="28"/>
  <c r="W53" i="28"/>
  <c r="W52" i="28"/>
  <c r="W50" i="28"/>
  <c r="W48" i="28"/>
  <c r="W47" i="28"/>
  <c r="W46" i="28"/>
  <c r="W45" i="28"/>
  <c r="W44" i="28"/>
  <c r="W43" i="28"/>
  <c r="W41" i="28"/>
  <c r="W36" i="28"/>
  <c r="W34" i="28"/>
  <c r="W32" i="28"/>
  <c r="W36" i="12"/>
  <c r="P16" i="29" l="1"/>
  <c r="P24" i="29"/>
  <c r="G13" i="29"/>
  <c r="M36" i="29"/>
  <c r="G36" i="29"/>
  <c r="G48" i="29"/>
  <c r="V53" i="29"/>
  <c r="P53" i="29" s="1"/>
  <c r="R53" i="29"/>
  <c r="V51" i="29"/>
  <c r="P51" i="29" s="1"/>
  <c r="R51" i="29"/>
  <c r="S50" i="29"/>
  <c r="G50" i="29" s="1"/>
  <c r="V49" i="29"/>
  <c r="P49" i="29" s="1"/>
  <c r="U49" i="29"/>
  <c r="M49" i="29" s="1"/>
  <c r="T49" i="29"/>
  <c r="S49" i="29"/>
  <c r="G49" i="29" s="1"/>
  <c r="R49" i="29"/>
  <c r="T48" i="29"/>
  <c r="U48" i="29"/>
  <c r="M48" i="29" s="1"/>
  <c r="S48" i="29"/>
  <c r="U47" i="29"/>
  <c r="M47" i="29" s="1"/>
  <c r="T47" i="29"/>
  <c r="S47" i="29"/>
  <c r="G47" i="29" s="1"/>
  <c r="R47" i="29"/>
  <c r="S46" i="29"/>
  <c r="G46" i="29" s="1"/>
  <c r="V45" i="29"/>
  <c r="P45" i="29" s="1"/>
  <c r="U45" i="29"/>
  <c r="M45" i="29" s="1"/>
  <c r="T45" i="29"/>
  <c r="S45" i="29"/>
  <c r="G45" i="29" s="1"/>
  <c r="R45" i="29"/>
  <c r="V43" i="29"/>
  <c r="P43" i="29" s="1"/>
  <c r="R43" i="29"/>
  <c r="V41" i="29"/>
  <c r="P41" i="29" s="1"/>
  <c r="U41" i="29"/>
  <c r="M41" i="29" s="1"/>
  <c r="T41" i="29"/>
  <c r="S41" i="29"/>
  <c r="G41" i="29" s="1"/>
  <c r="R41" i="29"/>
  <c r="S38" i="29"/>
  <c r="G38" i="29" s="1"/>
  <c r="U38" i="29"/>
  <c r="M38" i="29" s="1"/>
  <c r="V37" i="29"/>
  <c r="P37" i="29" s="1"/>
  <c r="U37" i="29"/>
  <c r="M37" i="29" s="1"/>
  <c r="T37" i="29"/>
  <c r="S37" i="29"/>
  <c r="G37" i="29" s="1"/>
  <c r="R37" i="29"/>
  <c r="U36" i="29"/>
  <c r="S36" i="29"/>
  <c r="V35" i="29"/>
  <c r="P35" i="29" s="1"/>
  <c r="O35" i="29" s="1"/>
  <c r="U35" i="29"/>
  <c r="M35" i="29" s="1"/>
  <c r="T35" i="29"/>
  <c r="S35" i="29"/>
  <c r="G35" i="29" s="1"/>
  <c r="V33" i="29"/>
  <c r="P33" i="29" s="1"/>
  <c r="R33" i="29"/>
  <c r="W28" i="29"/>
  <c r="R28" i="29" s="1"/>
  <c r="U28" i="29"/>
  <c r="M28" i="29" s="1"/>
  <c r="W27" i="29"/>
  <c r="V27" i="29" s="1"/>
  <c r="P27" i="29" s="1"/>
  <c r="W25" i="29"/>
  <c r="R25" i="29" s="1"/>
  <c r="W24" i="29"/>
  <c r="S24" i="29" s="1"/>
  <c r="G24" i="29" s="1"/>
  <c r="V24" i="29"/>
  <c r="R24" i="29"/>
  <c r="W23" i="29"/>
  <c r="S23" i="29" s="1"/>
  <c r="G23" i="29" s="1"/>
  <c r="W22" i="29"/>
  <c r="W21" i="29"/>
  <c r="R21" i="29"/>
  <c r="W20" i="29"/>
  <c r="S20" i="29" s="1"/>
  <c r="G20" i="29" s="1"/>
  <c r="T20" i="29"/>
  <c r="W17" i="29"/>
  <c r="W16" i="29"/>
  <c r="V16" i="29" s="1"/>
  <c r="U16" i="29"/>
  <c r="M16" i="29" s="1"/>
  <c r="S16" i="29"/>
  <c r="G16" i="29" s="1"/>
  <c r="W13" i="29"/>
  <c r="S13" i="29" s="1"/>
  <c r="W12" i="29"/>
  <c r="T12" i="29" s="1"/>
  <c r="S12" i="29"/>
  <c r="G12" i="29" s="1"/>
  <c r="W11" i="29"/>
  <c r="U11" i="29" s="1"/>
  <c r="M11" i="29" s="1"/>
  <c r="V11" i="29"/>
  <c r="P11" i="29" s="1"/>
  <c r="T11" i="29"/>
  <c r="S11" i="29"/>
  <c r="G11" i="29" s="1"/>
  <c r="R11" i="29"/>
  <c r="W10" i="29"/>
  <c r="V10" i="29" s="1"/>
  <c r="P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K39" i="28"/>
  <c r="S36" i="28"/>
  <c r="V35" i="28"/>
  <c r="P35" i="28" s="1"/>
  <c r="U35" i="28"/>
  <c r="M35" i="28" s="1"/>
  <c r="T35" i="28"/>
  <c r="J35" i="28" s="1"/>
  <c r="S35" i="28"/>
  <c r="G35" i="28" s="1"/>
  <c r="R35" i="28"/>
  <c r="V31" i="28"/>
  <c r="P31" i="28" s="1"/>
  <c r="U31" i="28"/>
  <c r="M31" i="28" s="1"/>
  <c r="S31" i="28"/>
  <c r="G31" i="28" s="1"/>
  <c r="R31" i="28"/>
  <c r="D31" i="28" s="1"/>
  <c r="W27" i="28"/>
  <c r="S27" i="28" s="1"/>
  <c r="W26" i="28"/>
  <c r="S26" i="28" s="1"/>
  <c r="W24" i="28"/>
  <c r="R24" i="28" s="1"/>
  <c r="V24" i="28"/>
  <c r="W22" i="28"/>
  <c r="R22" i="28" s="1"/>
  <c r="W20" i="28"/>
  <c r="U20" i="28" s="1"/>
  <c r="L20" i="28" s="1"/>
  <c r="T20" i="28"/>
  <c r="H20" i="28" s="1"/>
  <c r="R20" i="28"/>
  <c r="W19" i="28"/>
  <c r="R19" i="28" s="1"/>
  <c r="W18" i="28"/>
  <c r="S18" i="28" s="1"/>
  <c r="R18" i="28"/>
  <c r="W17" i="28"/>
  <c r="S17" i="28"/>
  <c r="W16" i="28"/>
  <c r="T16" i="28" s="1"/>
  <c r="V16" i="28"/>
  <c r="U16" i="28"/>
  <c r="S16" i="28"/>
  <c r="R16" i="28"/>
  <c r="W15" i="28"/>
  <c r="W14" i="28"/>
  <c r="S14" i="28" s="1"/>
  <c r="T14" i="28"/>
  <c r="W13" i="28"/>
  <c r="T13" i="28" s="1"/>
  <c r="I13" i="28" s="1"/>
  <c r="U13" i="28"/>
  <c r="L13" i="28" s="1"/>
  <c r="W11" i="28"/>
  <c r="V11" i="28" s="1"/>
  <c r="W10" i="28"/>
  <c r="T10" i="28" s="1"/>
  <c r="U10" i="28"/>
  <c r="K3" i="28"/>
  <c r="H52" i="28" s="1"/>
  <c r="V53" i="27"/>
  <c r="P53" i="27" s="1"/>
  <c r="T53" i="27"/>
  <c r="J53" i="27" s="1"/>
  <c r="S53" i="27"/>
  <c r="G53" i="27" s="1"/>
  <c r="U51" i="27"/>
  <c r="M51" i="27" s="1"/>
  <c r="T51" i="27"/>
  <c r="J51" i="27" s="1"/>
  <c r="S51" i="27"/>
  <c r="G51" i="27" s="1"/>
  <c r="V49" i="27"/>
  <c r="P49" i="27" s="1"/>
  <c r="T49" i="27"/>
  <c r="J49" i="27" s="1"/>
  <c r="S49" i="27"/>
  <c r="G49" i="27" s="1"/>
  <c r="V48" i="27"/>
  <c r="U48" i="27"/>
  <c r="M48" i="27" s="1"/>
  <c r="T48" i="27"/>
  <c r="J48" i="27" s="1"/>
  <c r="S48" i="27"/>
  <c r="G48" i="27" s="1"/>
  <c r="P48" i="27"/>
  <c r="U47" i="27"/>
  <c r="M47" i="27" s="1"/>
  <c r="V47" i="27"/>
  <c r="P47" i="27" s="1"/>
  <c r="T47" i="27"/>
  <c r="J47" i="27" s="1"/>
  <c r="S47" i="27"/>
  <c r="R47" i="27"/>
  <c r="D47" i="27" s="1"/>
  <c r="G47" i="27"/>
  <c r="T45" i="27"/>
  <c r="J45" i="27" s="1"/>
  <c r="S45" i="27"/>
  <c r="G45" i="27" s="1"/>
  <c r="U44" i="27"/>
  <c r="M44" i="27" s="1"/>
  <c r="S44" i="27"/>
  <c r="G44" i="27" s="1"/>
  <c r="V43" i="27"/>
  <c r="P43" i="27" s="1"/>
  <c r="U43" i="27"/>
  <c r="M43" i="27" s="1"/>
  <c r="T43" i="27"/>
  <c r="J43" i="27" s="1"/>
  <c r="S43" i="27"/>
  <c r="G43" i="27" s="1"/>
  <c r="R43" i="27"/>
  <c r="D43" i="27" s="1"/>
  <c r="V42" i="27"/>
  <c r="P42" i="27" s="1"/>
  <c r="R42" i="27"/>
  <c r="D42" i="27" s="1"/>
  <c r="W15" i="27"/>
  <c r="S15" i="27" s="1"/>
  <c r="G15" i="27" s="1"/>
  <c r="V39" i="27"/>
  <c r="P39" i="27" s="1"/>
  <c r="U39" i="27"/>
  <c r="M39" i="27" s="1"/>
  <c r="T39" i="27"/>
  <c r="J39" i="27" s="1"/>
  <c r="S39" i="27"/>
  <c r="G39" i="27" s="1"/>
  <c r="S38" i="27"/>
  <c r="G38" i="27" s="1"/>
  <c r="S37" i="27"/>
  <c r="G37" i="27" s="1"/>
  <c r="S36" i="27"/>
  <c r="G36" i="27" s="1"/>
  <c r="V35" i="27"/>
  <c r="U35" i="27"/>
  <c r="M35" i="27" s="1"/>
  <c r="L35" i="27" s="1"/>
  <c r="T35" i="27"/>
  <c r="J35" i="27" s="1"/>
  <c r="S35" i="27"/>
  <c r="P35" i="27"/>
  <c r="G35" i="27"/>
  <c r="V34" i="27"/>
  <c r="P34" i="27" s="1"/>
  <c r="U34" i="27"/>
  <c r="M34" i="27" s="1"/>
  <c r="T34" i="27"/>
  <c r="J34" i="27" s="1"/>
  <c r="S34" i="27"/>
  <c r="G34" i="27" s="1"/>
  <c r="R34" i="27"/>
  <c r="D34" i="27" s="1"/>
  <c r="R33" i="27"/>
  <c r="D33" i="27" s="1"/>
  <c r="T32" i="27"/>
  <c r="J32" i="27" s="1"/>
  <c r="V31" i="27"/>
  <c r="U31" i="27"/>
  <c r="M31" i="27" s="1"/>
  <c r="T31" i="27"/>
  <c r="J31" i="27" s="1"/>
  <c r="S31" i="27"/>
  <c r="G31" i="27" s="1"/>
  <c r="P31" i="27"/>
  <c r="L31" i="27"/>
  <c r="W28" i="27"/>
  <c r="V28" i="27" s="1"/>
  <c r="P28" i="27"/>
  <c r="W26" i="27"/>
  <c r="T26" i="27" s="1"/>
  <c r="J26" i="27" s="1"/>
  <c r="W24" i="27"/>
  <c r="R24" i="27"/>
  <c r="D24" i="27" s="1"/>
  <c r="W23" i="27"/>
  <c r="W22" i="27"/>
  <c r="V22" i="27" s="1"/>
  <c r="T22" i="27"/>
  <c r="J22" i="27" s="1"/>
  <c r="S22" i="27"/>
  <c r="P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T15" i="27"/>
  <c r="J15" i="27" s="1"/>
  <c r="H15" i="27" s="1"/>
  <c r="W14" i="27"/>
  <c r="U14" i="27"/>
  <c r="M14" i="27" s="1"/>
  <c r="T14" i="27"/>
  <c r="J14" i="27" s="1"/>
  <c r="I14" i="27" s="1"/>
  <c r="S14" i="27"/>
  <c r="G14" i="27" s="1"/>
  <c r="E14" i="27" s="1"/>
  <c r="W13" i="27"/>
  <c r="S13" i="27" s="1"/>
  <c r="G13" i="27" s="1"/>
  <c r="W12" i="27"/>
  <c r="V12" i="27" s="1"/>
  <c r="P12" i="27" s="1"/>
  <c r="W11" i="27"/>
  <c r="T11" i="27" s="1"/>
  <c r="J11" i="27" s="1"/>
  <c r="W10" i="27"/>
  <c r="V10" i="27" s="1"/>
  <c r="P10" i="27" s="1"/>
  <c r="O10" i="27" s="1"/>
  <c r="W9" i="27"/>
  <c r="W7" i="27"/>
  <c r="S7" i="27" s="1"/>
  <c r="G7" i="27" s="1"/>
  <c r="F7" i="27" s="1"/>
  <c r="W6" i="27"/>
  <c r="V6" i="27" s="1"/>
  <c r="P6" i="27" s="1"/>
  <c r="K3" i="27"/>
  <c r="U53" i="26"/>
  <c r="M53" i="26" s="1"/>
  <c r="S53" i="26"/>
  <c r="G53" i="26" s="1"/>
  <c r="R53" i="26"/>
  <c r="D53" i="26" s="1"/>
  <c r="U51" i="26"/>
  <c r="M51" i="26" s="1"/>
  <c r="U50" i="26"/>
  <c r="M50" i="26" s="1"/>
  <c r="R50" i="26"/>
  <c r="D50" i="26" s="1"/>
  <c r="U49" i="26"/>
  <c r="M49" i="26" s="1"/>
  <c r="S49" i="26"/>
  <c r="G49" i="26" s="1"/>
  <c r="R49" i="26"/>
  <c r="D49" i="26" s="1"/>
  <c r="R48" i="26"/>
  <c r="D48" i="26" s="1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T45" i="26"/>
  <c r="J45" i="26" s="1"/>
  <c r="U45" i="26"/>
  <c r="S45" i="26"/>
  <c r="G45" i="26" s="1"/>
  <c r="R45" i="26"/>
  <c r="M45" i="26"/>
  <c r="D45" i="26"/>
  <c r="U44" i="26"/>
  <c r="V44" i="26"/>
  <c r="P44" i="26" s="1"/>
  <c r="T44" i="26"/>
  <c r="J44" i="26" s="1"/>
  <c r="S44" i="26"/>
  <c r="G44" i="26" s="1"/>
  <c r="R44" i="26"/>
  <c r="D44" i="26" s="1"/>
  <c r="M44" i="26"/>
  <c r="U43" i="26"/>
  <c r="M43" i="26" s="1"/>
  <c r="T43" i="26"/>
  <c r="J43" i="26" s="1"/>
  <c r="S43" i="26"/>
  <c r="G43" i="26" s="1"/>
  <c r="V42" i="26"/>
  <c r="P42" i="26" s="1"/>
  <c r="U42" i="26"/>
  <c r="M42" i="26" s="1"/>
  <c r="T42" i="26"/>
  <c r="J42" i="26" s="1"/>
  <c r="S42" i="26"/>
  <c r="G42" i="26" s="1"/>
  <c r="R42" i="26"/>
  <c r="D42" i="26"/>
  <c r="V41" i="26"/>
  <c r="P41" i="26" s="1"/>
  <c r="V40" i="26"/>
  <c r="P40" i="26" s="1"/>
  <c r="N40" i="26"/>
  <c r="U39" i="26"/>
  <c r="M39" i="26" s="1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V37" i="26"/>
  <c r="P37" i="26" s="1"/>
  <c r="R37" i="26"/>
  <c r="D37" i="26" s="1"/>
  <c r="C37" i="26" s="1"/>
  <c r="V36" i="26"/>
  <c r="P36" i="26" s="1"/>
  <c r="R36" i="26"/>
  <c r="D36" i="26" s="1"/>
  <c r="C36" i="26" s="1"/>
  <c r="U35" i="26"/>
  <c r="M35" i="26" s="1"/>
  <c r="T35" i="26"/>
  <c r="J35" i="26" s="1"/>
  <c r="V34" i="26"/>
  <c r="P34" i="26" s="1"/>
  <c r="T34" i="26"/>
  <c r="J34" i="26" s="1"/>
  <c r="S34" i="26"/>
  <c r="G34" i="26"/>
  <c r="E34" i="26" s="1"/>
  <c r="W28" i="26"/>
  <c r="V28" i="26" s="1"/>
  <c r="P28" i="26" s="1"/>
  <c r="T28" i="26"/>
  <c r="J28" i="26" s="1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S21" i="26"/>
  <c r="G21" i="26" s="1"/>
  <c r="E21" i="26" s="1"/>
  <c r="R21" i="26"/>
  <c r="D21" i="26" s="1"/>
  <c r="P21" i="26"/>
  <c r="J21" i="26"/>
  <c r="W20" i="26"/>
  <c r="V20" i="26" s="1"/>
  <c r="P20" i="26" s="1"/>
  <c r="O20" i="26" s="1"/>
  <c r="W19" i="26"/>
  <c r="U19" i="26" s="1"/>
  <c r="M19" i="26" s="1"/>
  <c r="W18" i="26"/>
  <c r="V18" i="26" s="1"/>
  <c r="P18" i="26" s="1"/>
  <c r="S18" i="26"/>
  <c r="G18" i="26" s="1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 s="1"/>
  <c r="M7" i="26" s="1"/>
  <c r="K7" i="26" s="1"/>
  <c r="K3" i="26"/>
  <c r="I42" i="26" s="1"/>
  <c r="V53" i="25"/>
  <c r="U53" i="25"/>
  <c r="T53" i="25"/>
  <c r="S53" i="25"/>
  <c r="G53" i="25" s="1"/>
  <c r="V52" i="25"/>
  <c r="U52" i="25"/>
  <c r="T52" i="25"/>
  <c r="S52" i="25"/>
  <c r="R52" i="25"/>
  <c r="G52" i="25"/>
  <c r="V49" i="25"/>
  <c r="T49" i="25"/>
  <c r="S49" i="25"/>
  <c r="G49" i="25" s="1"/>
  <c r="V48" i="25"/>
  <c r="U48" i="25"/>
  <c r="T48" i="25"/>
  <c r="S48" i="25"/>
  <c r="G48" i="25" s="1"/>
  <c r="R48" i="25"/>
  <c r="V45" i="25"/>
  <c r="T45" i="25"/>
  <c r="S45" i="25"/>
  <c r="G45" i="25" s="1"/>
  <c r="V44" i="25"/>
  <c r="U44" i="25"/>
  <c r="T44" i="25"/>
  <c r="S44" i="25"/>
  <c r="R44" i="25"/>
  <c r="G44" i="25"/>
  <c r="T42" i="25"/>
  <c r="V41" i="25"/>
  <c r="S41" i="25"/>
  <c r="G41" i="25" s="1"/>
  <c r="V40" i="25"/>
  <c r="U40" i="25"/>
  <c r="T40" i="25"/>
  <c r="S40" i="25"/>
  <c r="G40" i="25" s="1"/>
  <c r="R40" i="25"/>
  <c r="W13" i="25"/>
  <c r="T37" i="25"/>
  <c r="V36" i="25"/>
  <c r="T36" i="25"/>
  <c r="S36" i="25"/>
  <c r="G36" i="25" s="1"/>
  <c r="V35" i="25"/>
  <c r="U35" i="25"/>
  <c r="T35" i="25"/>
  <c r="S35" i="25"/>
  <c r="R35" i="25"/>
  <c r="G35" i="25"/>
  <c r="V33" i="25"/>
  <c r="S33" i="25"/>
  <c r="G33" i="25" s="1"/>
  <c r="U32" i="25"/>
  <c r="S32" i="25"/>
  <c r="G32" i="25" s="1"/>
  <c r="V31" i="25"/>
  <c r="T31" i="25"/>
  <c r="S31" i="25"/>
  <c r="G31" i="25" s="1"/>
  <c r="W28" i="25"/>
  <c r="W27" i="25"/>
  <c r="W24" i="25"/>
  <c r="V24" i="25" s="1"/>
  <c r="W23" i="25"/>
  <c r="V23" i="25" s="1"/>
  <c r="U23" i="25"/>
  <c r="T23" i="25"/>
  <c r="J23" i="25" s="1"/>
  <c r="S23" i="25"/>
  <c r="G23" i="25" s="1"/>
  <c r="W20" i="25"/>
  <c r="U20" i="25" s="1"/>
  <c r="L20" i="25" s="1"/>
  <c r="T20" i="25"/>
  <c r="J20" i="25" s="1"/>
  <c r="I20" i="25" s="1"/>
  <c r="W19" i="25"/>
  <c r="V19" i="25" s="1"/>
  <c r="U19" i="25"/>
  <c r="K19" i="25" s="1"/>
  <c r="S19" i="25"/>
  <c r="G19" i="25" s="1"/>
  <c r="W17" i="25"/>
  <c r="U17" i="25" s="1"/>
  <c r="V17" i="25"/>
  <c r="O17" i="25" s="1"/>
  <c r="R17" i="25"/>
  <c r="D17" i="25" s="1"/>
  <c r="W15" i="25"/>
  <c r="V15" i="25" s="1"/>
  <c r="S15" i="25"/>
  <c r="G15" i="25" s="1"/>
  <c r="W14" i="25"/>
  <c r="W11" i="25"/>
  <c r="S11" i="25"/>
  <c r="G11" i="25" s="1"/>
  <c r="W10" i="25"/>
  <c r="T10" i="25" s="1"/>
  <c r="J10" i="25" s="1"/>
  <c r="H10" i="25" s="1"/>
  <c r="V10" i="25"/>
  <c r="U10" i="25"/>
  <c r="R10" i="25"/>
  <c r="D10" i="25" s="1"/>
  <c r="W6" i="25"/>
  <c r="R6" i="25" s="1"/>
  <c r="D6" i="25" s="1"/>
  <c r="K3" i="25"/>
  <c r="T16" i="29" l="1"/>
  <c r="S27" i="29"/>
  <c r="G27" i="29" s="1"/>
  <c r="V28" i="29"/>
  <c r="P28" i="29" s="1"/>
  <c r="O41" i="29"/>
  <c r="K35" i="29"/>
  <c r="R11" i="27"/>
  <c r="D11" i="27" s="1"/>
  <c r="R12" i="27"/>
  <c r="D12" i="27" s="1"/>
  <c r="U22" i="27"/>
  <c r="M22" i="27" s="1"/>
  <c r="L22" i="27" s="1"/>
  <c r="S28" i="27"/>
  <c r="G28" i="27" s="1"/>
  <c r="S11" i="27"/>
  <c r="G11" i="27" s="1"/>
  <c r="F11" i="27" s="1"/>
  <c r="T28" i="27"/>
  <c r="J28" i="27" s="1"/>
  <c r="R6" i="27"/>
  <c r="D6" i="27" s="1"/>
  <c r="B6" i="27" s="1"/>
  <c r="C6" i="27" s="1"/>
  <c r="U11" i="27"/>
  <c r="M11" i="27" s="1"/>
  <c r="L11" i="27" s="1"/>
  <c r="T13" i="27"/>
  <c r="J13" i="27" s="1"/>
  <c r="R17" i="27"/>
  <c r="D17" i="27" s="1"/>
  <c r="U28" i="27"/>
  <c r="M28" i="27" s="1"/>
  <c r="T18" i="26"/>
  <c r="J18" i="26" s="1"/>
  <c r="U21" i="26"/>
  <c r="M21" i="26" s="1"/>
  <c r="S28" i="26"/>
  <c r="G28" i="26" s="1"/>
  <c r="U18" i="26"/>
  <c r="M18" i="26" s="1"/>
  <c r="L18" i="26" s="1"/>
  <c r="R18" i="26"/>
  <c r="D18" i="26" s="1"/>
  <c r="T15" i="25"/>
  <c r="J15" i="25" s="1"/>
  <c r="T19" i="25"/>
  <c r="J19" i="25" s="1"/>
  <c r="J41" i="28"/>
  <c r="I41" i="28" s="1"/>
  <c r="G45" i="28"/>
  <c r="F45" i="28" s="1"/>
  <c r="G50" i="28"/>
  <c r="F50" i="28" s="1"/>
  <c r="G36" i="28"/>
  <c r="F36" i="28" s="1"/>
  <c r="S13" i="28"/>
  <c r="S19" i="28"/>
  <c r="F19" i="28" s="1"/>
  <c r="S20" i="28"/>
  <c r="V22" i="28"/>
  <c r="O22" i="28" s="1"/>
  <c r="D35" i="28"/>
  <c r="C35" i="28" s="1"/>
  <c r="F23" i="29"/>
  <c r="I47" i="29"/>
  <c r="F47" i="29"/>
  <c r="U51" i="25"/>
  <c r="V51" i="25"/>
  <c r="O51" i="25" s="1"/>
  <c r="S51" i="25"/>
  <c r="G51" i="25" s="1"/>
  <c r="E51" i="25" s="1"/>
  <c r="R51" i="25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H10" i="26" s="1"/>
  <c r="N12" i="27"/>
  <c r="O12" i="27"/>
  <c r="U47" i="25"/>
  <c r="V47" i="25"/>
  <c r="S47" i="25"/>
  <c r="G47" i="25" s="1"/>
  <c r="F47" i="25" s="1"/>
  <c r="R47" i="25"/>
  <c r="C47" i="25" s="1"/>
  <c r="W22" i="25"/>
  <c r="K18" i="27"/>
  <c r="L18" i="27"/>
  <c r="V11" i="25"/>
  <c r="O11" i="25" s="1"/>
  <c r="R11" i="25"/>
  <c r="D11" i="25" s="1"/>
  <c r="B11" i="25" s="1"/>
  <c r="C11" i="25" s="1"/>
  <c r="U11" i="25"/>
  <c r="T11" i="25"/>
  <c r="J11" i="25" s="1"/>
  <c r="H11" i="25" s="1"/>
  <c r="V34" i="25"/>
  <c r="O34" i="25" s="1"/>
  <c r="S34" i="25"/>
  <c r="G34" i="25" s="1"/>
  <c r="S43" i="25"/>
  <c r="G43" i="25" s="1"/>
  <c r="R43" i="25"/>
  <c r="B43" i="25" s="1"/>
  <c r="W18" i="25"/>
  <c r="E10" i="26"/>
  <c r="O6" i="27"/>
  <c r="N6" i="27"/>
  <c r="V8" i="29"/>
  <c r="T8" i="29"/>
  <c r="U8" i="29"/>
  <c r="M8" i="29" s="1"/>
  <c r="S8" i="29"/>
  <c r="G8" i="29" s="1"/>
  <c r="T34" i="29"/>
  <c r="V34" i="29"/>
  <c r="P34" i="29" s="1"/>
  <c r="U34" i="29"/>
  <c r="S34" i="29"/>
  <c r="G34" i="29" s="1"/>
  <c r="R34" i="29"/>
  <c r="W9" i="29"/>
  <c r="V9" i="29" s="1"/>
  <c r="P9" i="29" s="1"/>
  <c r="U39" i="29"/>
  <c r="M39" i="29" s="1"/>
  <c r="L39" i="29" s="1"/>
  <c r="V39" i="29"/>
  <c r="P39" i="29" s="1"/>
  <c r="T39" i="29"/>
  <c r="S39" i="29"/>
  <c r="R39" i="29"/>
  <c r="B39" i="29" s="1"/>
  <c r="W14" i="29"/>
  <c r="W12" i="25"/>
  <c r="R12" i="25" s="1"/>
  <c r="D12" i="25" s="1"/>
  <c r="U15" i="25"/>
  <c r="L15" i="25" s="1"/>
  <c r="W16" i="25"/>
  <c r="U16" i="25" s="1"/>
  <c r="R19" i="25"/>
  <c r="D19" i="25" s="1"/>
  <c r="R23" i="25"/>
  <c r="D23" i="25" s="1"/>
  <c r="U31" i="25"/>
  <c r="K31" i="25" s="1"/>
  <c r="U36" i="25"/>
  <c r="S37" i="25"/>
  <c r="G37" i="25" s="1"/>
  <c r="E37" i="25" s="1"/>
  <c r="T41" i="25"/>
  <c r="H41" i="25" s="1"/>
  <c r="U45" i="25"/>
  <c r="K45" i="25" s="1"/>
  <c r="U49" i="25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E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O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S15" i="28"/>
  <c r="F15" i="28" s="1"/>
  <c r="K31" i="28"/>
  <c r="L31" i="28"/>
  <c r="U21" i="29"/>
  <c r="V21" i="29"/>
  <c r="P21" i="29" s="1"/>
  <c r="T21" i="29"/>
  <c r="S21" i="29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S37" i="28"/>
  <c r="W12" i="28"/>
  <c r="R37" i="28"/>
  <c r="S10" i="25"/>
  <c r="G10" i="25" s="1"/>
  <c r="F10" i="25" s="1"/>
  <c r="R15" i="25"/>
  <c r="D15" i="25" s="1"/>
  <c r="B15" i="25" s="1"/>
  <c r="C15" i="25" s="1"/>
  <c r="R31" i="25"/>
  <c r="R36" i="25"/>
  <c r="U41" i="25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H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R34" i="28"/>
  <c r="D34" i="28" s="1"/>
  <c r="T48" i="28"/>
  <c r="J48" i="28" s="1"/>
  <c r="S48" i="28"/>
  <c r="G48" i="28" s="1"/>
  <c r="U48" i="28"/>
  <c r="W23" i="28"/>
  <c r="T25" i="29"/>
  <c r="V25" i="29"/>
  <c r="P25" i="29" s="1"/>
  <c r="O25" i="29" s="1"/>
  <c r="U25" i="29"/>
  <c r="S25" i="29"/>
  <c r="W23" i="26"/>
  <c r="T23" i="26" s="1"/>
  <c r="J23" i="26" s="1"/>
  <c r="H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H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P31" i="29" s="1"/>
  <c r="N31" i="29" s="1"/>
  <c r="R31" i="29"/>
  <c r="W6" i="29"/>
  <c r="U31" i="29"/>
  <c r="T31" i="29"/>
  <c r="S31" i="29"/>
  <c r="K13" i="28"/>
  <c r="B18" i="28"/>
  <c r="C18" i="28" s="1"/>
  <c r="E19" i="28"/>
  <c r="I20" i="28"/>
  <c r="U53" i="28"/>
  <c r="M53" i="28" s="1"/>
  <c r="V53" i="28"/>
  <c r="P53" i="28" s="1"/>
  <c r="W28" i="28"/>
  <c r="S28" i="28" s="1"/>
  <c r="E28" i="28" s="1"/>
  <c r="V12" i="29"/>
  <c r="P12" i="29" s="1"/>
  <c r="U12" i="29"/>
  <c r="L16" i="29"/>
  <c r="K16" i="29"/>
  <c r="V20" i="29"/>
  <c r="U20" i="29"/>
  <c r="M20" i="29" s="1"/>
  <c r="K20" i="29" s="1"/>
  <c r="T24" i="29"/>
  <c r="U24" i="29"/>
  <c r="M24" i="29" s="1"/>
  <c r="K24" i="29" s="1"/>
  <c r="R27" i="29"/>
  <c r="T28" i="29"/>
  <c r="S28" i="29"/>
  <c r="G28" i="29" s="1"/>
  <c r="E28" i="29" s="1"/>
  <c r="U51" i="29"/>
  <c r="M51" i="29" s="1"/>
  <c r="K51" i="29" s="1"/>
  <c r="T51" i="29"/>
  <c r="S51" i="29"/>
  <c r="G51" i="29" s="1"/>
  <c r="E51" i="29" s="1"/>
  <c r="W26" i="29"/>
  <c r="S53" i="29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F11" i="28" s="1"/>
  <c r="V13" i="28"/>
  <c r="R13" i="28"/>
  <c r="B13" i="28" s="1"/>
  <c r="H16" i="28"/>
  <c r="V20" i="28"/>
  <c r="V43" i="28"/>
  <c r="U43" i="29"/>
  <c r="M43" i="29" s="1"/>
  <c r="L43" i="29" s="1"/>
  <c r="T43" i="29"/>
  <c r="S43" i="29"/>
  <c r="G43" i="29" s="1"/>
  <c r="F43" i="29" s="1"/>
  <c r="W18" i="29"/>
  <c r="T52" i="29"/>
  <c r="I52" i="29" s="1"/>
  <c r="U52" i="29"/>
  <c r="M52" i="29" s="1"/>
  <c r="K52" i="29" s="1"/>
  <c r="S52" i="29"/>
  <c r="G52" i="29" s="1"/>
  <c r="F52" i="29" s="1"/>
  <c r="I11" i="27"/>
  <c r="V51" i="27"/>
  <c r="P51" i="27" s="1"/>
  <c r="R51" i="27"/>
  <c r="D51" i="27" s="1"/>
  <c r="S10" i="28"/>
  <c r="E10" i="28" s="1"/>
  <c r="O11" i="28"/>
  <c r="E14" i="28"/>
  <c r="B19" i="28"/>
  <c r="B20" i="28"/>
  <c r="C20" i="28" s="1"/>
  <c r="K20" i="28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P23" i="29" s="1"/>
  <c r="O23" i="29" s="1"/>
  <c r="R23" i="29"/>
  <c r="B23" i="29" s="1"/>
  <c r="C23" i="29" s="1"/>
  <c r="U53" i="29"/>
  <c r="T53" i="29"/>
  <c r="I16" i="28"/>
  <c r="F11" i="29"/>
  <c r="S33" i="29"/>
  <c r="R35" i="29"/>
  <c r="V47" i="29"/>
  <c r="P47" i="29" s="1"/>
  <c r="O47" i="29" s="1"/>
  <c r="V17" i="29"/>
  <c r="P17" i="29" s="1"/>
  <c r="R17" i="29"/>
  <c r="U17" i="29"/>
  <c r="M17" i="29" s="1"/>
  <c r="T17" i="29"/>
  <c r="V26" i="29"/>
  <c r="P26" i="29" s="1"/>
  <c r="R26" i="29"/>
  <c r="U26" i="29"/>
  <c r="M26" i="29" s="1"/>
  <c r="T26" i="29"/>
  <c r="S26" i="29"/>
  <c r="G26" i="29" s="1"/>
  <c r="V42" i="29"/>
  <c r="P42" i="29" s="1"/>
  <c r="R42" i="29"/>
  <c r="T42" i="29"/>
  <c r="S42" i="29"/>
  <c r="G42" i="29" s="1"/>
  <c r="U42" i="29"/>
  <c r="M42" i="29" s="1"/>
  <c r="B28" i="29"/>
  <c r="C28" i="29" s="1"/>
  <c r="H39" i="29"/>
  <c r="I39" i="29"/>
  <c r="E47" i="29"/>
  <c r="H52" i="29"/>
  <c r="O45" i="29"/>
  <c r="E45" i="29"/>
  <c r="O43" i="29"/>
  <c r="H35" i="29"/>
  <c r="H31" i="29"/>
  <c r="O53" i="29"/>
  <c r="H48" i="29"/>
  <c r="L36" i="29"/>
  <c r="E11" i="29"/>
  <c r="K49" i="29"/>
  <c r="C45" i="29"/>
  <c r="I43" i="29"/>
  <c r="I41" i="29"/>
  <c r="C53" i="29"/>
  <c r="E37" i="29"/>
  <c r="L35" i="29"/>
  <c r="F8" i="29"/>
  <c r="E8" i="29"/>
  <c r="L11" i="29"/>
  <c r="I11" i="29"/>
  <c r="E13" i="29"/>
  <c r="O16" i="29"/>
  <c r="N16" i="29"/>
  <c r="L20" i="29"/>
  <c r="B24" i="29"/>
  <c r="C24" i="29" s="1"/>
  <c r="L28" i="29"/>
  <c r="F28" i="29"/>
  <c r="O37" i="29"/>
  <c r="O39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P22" i="29" s="1"/>
  <c r="R22" i="29"/>
  <c r="U22" i="29"/>
  <c r="M22" i="29" s="1"/>
  <c r="T22" i="29"/>
  <c r="S22" i="29"/>
  <c r="G22" i="29" s="1"/>
  <c r="C33" i="29"/>
  <c r="B33" i="29"/>
  <c r="F34" i="29"/>
  <c r="E34" i="29"/>
  <c r="T40" i="29"/>
  <c r="V40" i="29"/>
  <c r="P40" i="29" s="1"/>
  <c r="R40" i="29"/>
  <c r="S40" i="29"/>
  <c r="G40" i="29" s="1"/>
  <c r="U40" i="29"/>
  <c r="M40" i="29" s="1"/>
  <c r="W15" i="29"/>
  <c r="B11" i="29"/>
  <c r="C11" i="29" s="1"/>
  <c r="O11" i="29"/>
  <c r="N11" i="29"/>
  <c r="K11" i="29"/>
  <c r="F12" i="29"/>
  <c r="E12" i="29"/>
  <c r="F13" i="29"/>
  <c r="V13" i="29"/>
  <c r="P13" i="29" s="1"/>
  <c r="R13" i="29"/>
  <c r="U13" i="29"/>
  <c r="M13" i="29" s="1"/>
  <c r="T13" i="29"/>
  <c r="S17" i="29"/>
  <c r="G17" i="29" s="1"/>
  <c r="L24" i="29"/>
  <c r="F24" i="29"/>
  <c r="E24" i="29"/>
  <c r="F27" i="29"/>
  <c r="V32" i="29"/>
  <c r="P32" i="29" s="1"/>
  <c r="R32" i="29"/>
  <c r="U32" i="29"/>
  <c r="M32" i="29" s="1"/>
  <c r="T32" i="29"/>
  <c r="S32" i="29"/>
  <c r="G32" i="29" s="1"/>
  <c r="W7" i="29"/>
  <c r="O33" i="29"/>
  <c r="N33" i="29"/>
  <c r="K38" i="29"/>
  <c r="L38" i="29"/>
  <c r="F41" i="29"/>
  <c r="E41" i="29"/>
  <c r="B41" i="29"/>
  <c r="C41" i="29"/>
  <c r="T44" i="29"/>
  <c r="V44" i="29"/>
  <c r="P44" i="29" s="1"/>
  <c r="R44" i="29"/>
  <c r="U44" i="29"/>
  <c r="M44" i="29" s="1"/>
  <c r="S44" i="29"/>
  <c r="G44" i="29" s="1"/>
  <c r="F49" i="29"/>
  <c r="E49" i="29"/>
  <c r="R8" i="29"/>
  <c r="T10" i="29"/>
  <c r="R12" i="29"/>
  <c r="T14" i="29"/>
  <c r="R16" i="29"/>
  <c r="W19" i="29"/>
  <c r="R20" i="29"/>
  <c r="E23" i="29"/>
  <c r="O24" i="29"/>
  <c r="N24" i="29"/>
  <c r="E27" i="29"/>
  <c r="O28" i="29"/>
  <c r="N28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E52" i="29"/>
  <c r="B53" i="29"/>
  <c r="S10" i="29"/>
  <c r="G10" i="29" s="1"/>
  <c r="S14" i="29"/>
  <c r="G14" i="29" s="1"/>
  <c r="B21" i="29"/>
  <c r="C21" i="29" s="1"/>
  <c r="B25" i="29"/>
  <c r="C25" i="29" s="1"/>
  <c r="K28" i="29"/>
  <c r="N39" i="29"/>
  <c r="N41" i="29"/>
  <c r="E43" i="29"/>
  <c r="L45" i="29"/>
  <c r="H47" i="29"/>
  <c r="U23" i="29"/>
  <c r="M23" i="29" s="1"/>
  <c r="T23" i="29"/>
  <c r="U27" i="29"/>
  <c r="M27" i="29" s="1"/>
  <c r="T27" i="29"/>
  <c r="U33" i="29"/>
  <c r="M33" i="29" s="1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T36" i="29"/>
  <c r="V36" i="29"/>
  <c r="P36" i="29" s="1"/>
  <c r="R36" i="29"/>
  <c r="B37" i="29"/>
  <c r="N37" i="29"/>
  <c r="V38" i="29"/>
  <c r="P38" i="29" s="1"/>
  <c r="R38" i="29"/>
  <c r="T38" i="29"/>
  <c r="V46" i="29"/>
  <c r="P46" i="29" s="1"/>
  <c r="R46" i="29"/>
  <c r="U46" i="29"/>
  <c r="M46" i="29" s="1"/>
  <c r="T46" i="29"/>
  <c r="L47" i="29"/>
  <c r="K47" i="29"/>
  <c r="I48" i="29"/>
  <c r="L49" i="29"/>
  <c r="I49" i="29"/>
  <c r="H49" i="29"/>
  <c r="N53" i="29"/>
  <c r="C37" i="29"/>
  <c r="L41" i="29"/>
  <c r="H41" i="29"/>
  <c r="H43" i="29"/>
  <c r="F45" i="29"/>
  <c r="B45" i="29"/>
  <c r="N45" i="29"/>
  <c r="C47" i="29"/>
  <c r="B47" i="29"/>
  <c r="V50" i="29"/>
  <c r="P50" i="29" s="1"/>
  <c r="R50" i="29"/>
  <c r="U50" i="29"/>
  <c r="M50" i="29" s="1"/>
  <c r="T50" i="29"/>
  <c r="O51" i="29"/>
  <c r="N51" i="29"/>
  <c r="R48" i="29"/>
  <c r="V48" i="29"/>
  <c r="P48" i="29" s="1"/>
  <c r="R52" i="29"/>
  <c r="V52" i="29"/>
  <c r="P52" i="29" s="1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E11" i="28"/>
  <c r="F17" i="28"/>
  <c r="E17" i="28"/>
  <c r="C19" i="28"/>
  <c r="B22" i="28"/>
  <c r="C22" i="28" s="1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W7" i="28"/>
  <c r="W8" i="28"/>
  <c r="N11" i="28"/>
  <c r="U11" i="28"/>
  <c r="T11" i="28"/>
  <c r="H13" i="28"/>
  <c r="U15" i="28"/>
  <c r="T15" i="28"/>
  <c r="F10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H48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F31" i="28"/>
  <c r="E31" i="28"/>
  <c r="B31" i="28"/>
  <c r="N31" i="28"/>
  <c r="O31" i="28"/>
  <c r="I34" i="28"/>
  <c r="H34" i="28"/>
  <c r="H35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R23" i="26"/>
  <c r="D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E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L53" i="26"/>
  <c r="K53" i="26"/>
  <c r="F50" i="26"/>
  <c r="R51" i="26"/>
  <c r="D51" i="26" s="1"/>
  <c r="T53" i="26"/>
  <c r="J53" i="26" s="1"/>
  <c r="V12" i="25"/>
  <c r="T12" i="25"/>
  <c r="J12" i="25" s="1"/>
  <c r="S12" i="25"/>
  <c r="G12" i="25" s="1"/>
  <c r="U13" i="25"/>
  <c r="V13" i="25"/>
  <c r="T13" i="25"/>
  <c r="J13" i="25" s="1"/>
  <c r="S13" i="25"/>
  <c r="G13" i="25" s="1"/>
  <c r="T14" i="25"/>
  <c r="J14" i="25" s="1"/>
  <c r="V14" i="25"/>
  <c r="U14" i="25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U6" i="25"/>
  <c r="S6" i="25"/>
  <c r="G6" i="25" s="1"/>
  <c r="B10" i="25"/>
  <c r="C10" i="25" s="1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R26" i="25"/>
  <c r="D26" i="25" s="1"/>
  <c r="U26" i="25"/>
  <c r="U27" i="25"/>
  <c r="V27" i="25"/>
  <c r="T28" i="25"/>
  <c r="J28" i="25" s="1"/>
  <c r="V28" i="25"/>
  <c r="C44" i="25"/>
  <c r="B44" i="25"/>
  <c r="V46" i="25"/>
  <c r="R46" i="25"/>
  <c r="U46" i="25"/>
  <c r="T46" i="25"/>
  <c r="S46" i="25"/>
  <c r="G46" i="25" s="1"/>
  <c r="F48" i="25"/>
  <c r="I49" i="25"/>
  <c r="H49" i="25"/>
  <c r="V16" i="25"/>
  <c r="R16" i="25"/>
  <c r="D16" i="25" s="1"/>
  <c r="F19" i="25"/>
  <c r="N23" i="25"/>
  <c r="T24" i="25"/>
  <c r="J24" i="25" s="1"/>
  <c r="U24" i="25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R38" i="25"/>
  <c r="U38" i="25"/>
  <c r="S38" i="25"/>
  <c r="G38" i="25" s="1"/>
  <c r="T38" i="25"/>
  <c r="U39" i="25"/>
  <c r="T39" i="25"/>
  <c r="V39" i="25"/>
  <c r="S39" i="25"/>
  <c r="G39" i="25" s="1"/>
  <c r="R39" i="25"/>
  <c r="I41" i="25"/>
  <c r="C43" i="25"/>
  <c r="I48" i="25"/>
  <c r="H48" i="25"/>
  <c r="V50" i="25"/>
  <c r="R50" i="25"/>
  <c r="U50" i="25"/>
  <c r="T50" i="25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R32" i="25"/>
  <c r="T32" i="25"/>
  <c r="W7" i="25"/>
  <c r="O33" i="25"/>
  <c r="U33" i="25"/>
  <c r="T33" i="25"/>
  <c r="T34" i="25"/>
  <c r="U34" i="25"/>
  <c r="N35" i="25"/>
  <c r="O35" i="25"/>
  <c r="L36" i="25"/>
  <c r="V37" i="25"/>
  <c r="R37" i="25"/>
  <c r="U37" i="25"/>
  <c r="C40" i="25"/>
  <c r="B40" i="25"/>
  <c r="O40" i="25"/>
  <c r="N40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F31" i="25"/>
  <c r="E31" i="25"/>
  <c r="R33" i="25"/>
  <c r="R34" i="25"/>
  <c r="B35" i="25"/>
  <c r="N36" i="25"/>
  <c r="O36" i="25"/>
  <c r="I45" i="25"/>
  <c r="H45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U42" i="25"/>
  <c r="S42" i="25"/>
  <c r="G42" i="25" s="1"/>
  <c r="U43" i="25"/>
  <c r="T43" i="25"/>
  <c r="V43" i="25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R45" i="25"/>
  <c r="T47" i="25"/>
  <c r="R49" i="25"/>
  <c r="T51" i="25"/>
  <c r="R53" i="25"/>
  <c r="W32" i="12"/>
  <c r="W34" i="12"/>
  <c r="U35" i="12"/>
  <c r="U37" i="12"/>
  <c r="U38" i="12"/>
  <c r="U39" i="12"/>
  <c r="W41" i="12"/>
  <c r="S41" i="12" s="1"/>
  <c r="S42" i="12"/>
  <c r="W43" i="12"/>
  <c r="U43" i="12" s="1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V33" i="12"/>
  <c r="T35" i="12"/>
  <c r="U36" i="12"/>
  <c r="T39" i="12"/>
  <c r="S40" i="12"/>
  <c r="T40" i="12"/>
  <c r="S43" i="12"/>
  <c r="T44" i="12"/>
  <c r="V44" i="12"/>
  <c r="S47" i="12"/>
  <c r="U48" i="12"/>
  <c r="V48" i="12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N47" i="29" l="1"/>
  <c r="O31" i="29"/>
  <c r="N23" i="29"/>
  <c r="L52" i="29"/>
  <c r="G31" i="29"/>
  <c r="E31" i="29" s="1"/>
  <c r="B31" i="29"/>
  <c r="N25" i="29"/>
  <c r="K43" i="29"/>
  <c r="C39" i="29"/>
  <c r="G53" i="29"/>
  <c r="F53" i="29" s="1"/>
  <c r="G39" i="29"/>
  <c r="F39" i="29" s="1"/>
  <c r="H8" i="29"/>
  <c r="K39" i="29"/>
  <c r="B35" i="29"/>
  <c r="M31" i="29"/>
  <c r="L31" i="29" s="1"/>
  <c r="G25" i="29"/>
  <c r="F25" i="29" s="1"/>
  <c r="M21" i="29"/>
  <c r="K21" i="29" s="1"/>
  <c r="B34" i="29"/>
  <c r="H34" i="29"/>
  <c r="P8" i="29"/>
  <c r="N8" i="29" s="1"/>
  <c r="B27" i="29"/>
  <c r="C27" i="29" s="1"/>
  <c r="P20" i="29"/>
  <c r="N20" i="29" s="1"/>
  <c r="M34" i="29"/>
  <c r="K34" i="29" s="1"/>
  <c r="G33" i="29"/>
  <c r="F33" i="29" s="1"/>
  <c r="M53" i="29"/>
  <c r="L53" i="29" s="1"/>
  <c r="M10" i="29"/>
  <c r="K10" i="29" s="1"/>
  <c r="I28" i="29"/>
  <c r="M12" i="29"/>
  <c r="K12" i="29" s="1"/>
  <c r="M25" i="29"/>
  <c r="L25" i="29" s="1"/>
  <c r="G21" i="29"/>
  <c r="F21" i="29" s="1"/>
  <c r="I50" i="26"/>
  <c r="F36" i="26"/>
  <c r="I10" i="26"/>
  <c r="V23" i="26"/>
  <c r="P23" i="26" s="1"/>
  <c r="O23" i="26" s="1"/>
  <c r="K18" i="26"/>
  <c r="S23" i="26"/>
  <c r="G23" i="26" s="1"/>
  <c r="U23" i="26"/>
  <c r="M23" i="26" s="1"/>
  <c r="F37" i="25"/>
  <c r="N51" i="25"/>
  <c r="K41" i="25"/>
  <c r="E47" i="25"/>
  <c r="I11" i="25"/>
  <c r="E50" i="28"/>
  <c r="E36" i="28"/>
  <c r="J45" i="28"/>
  <c r="I45" i="28" s="1"/>
  <c r="P43" i="28"/>
  <c r="N43" i="28" s="1"/>
  <c r="M48" i="28"/>
  <c r="K48" i="28" s="1"/>
  <c r="G34" i="28"/>
  <c r="E34" i="28" s="1"/>
  <c r="J37" i="28"/>
  <c r="I37" i="28" s="1"/>
  <c r="E45" i="28"/>
  <c r="N22" i="28"/>
  <c r="M45" i="28"/>
  <c r="K45" i="28" s="1"/>
  <c r="D37" i="28"/>
  <c r="C37" i="28" s="1"/>
  <c r="G37" i="28"/>
  <c r="E37" i="28" s="1"/>
  <c r="J31" i="28"/>
  <c r="I31" i="28" s="1"/>
  <c r="D23" i="1"/>
  <c r="H23" i="1"/>
  <c r="E23" i="1"/>
  <c r="E34" i="25"/>
  <c r="F34" i="25"/>
  <c r="H49" i="26"/>
  <c r="I53" i="29"/>
  <c r="H53" i="29"/>
  <c r="U18" i="29"/>
  <c r="M18" i="29" s="1"/>
  <c r="V18" i="29"/>
  <c r="P18" i="29" s="1"/>
  <c r="R18" i="29"/>
  <c r="T18" i="29"/>
  <c r="I51" i="29"/>
  <c r="H51" i="29"/>
  <c r="N12" i="29"/>
  <c r="O12" i="29"/>
  <c r="V6" i="29"/>
  <c r="P6" i="29" s="1"/>
  <c r="S6" i="29"/>
  <c r="G6" i="29" s="1"/>
  <c r="E6" i="29" s="1"/>
  <c r="R6" i="29"/>
  <c r="U6" i="29"/>
  <c r="I12" i="27"/>
  <c r="H12" i="27"/>
  <c r="H7" i="27"/>
  <c r="I7" i="27"/>
  <c r="S23" i="28"/>
  <c r="T23" i="28"/>
  <c r="U23" i="28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B9" i="29" s="1"/>
  <c r="C9" i="29" s="1"/>
  <c r="S9" i="29"/>
  <c r="G9" i="29" s="1"/>
  <c r="E9" i="29" s="1"/>
  <c r="T9" i="29"/>
  <c r="I9" i="29" s="1"/>
  <c r="U9" i="29"/>
  <c r="N34" i="29"/>
  <c r="O34" i="29"/>
  <c r="T22" i="25"/>
  <c r="J22" i="25" s="1"/>
  <c r="U22" i="25"/>
  <c r="R22" i="25"/>
  <c r="D22" i="25" s="1"/>
  <c r="B22" i="25" s="1"/>
  <c r="C22" i="25" s="1"/>
  <c r="V22" i="25"/>
  <c r="L47" i="25"/>
  <c r="K47" i="25"/>
  <c r="I23" i="1"/>
  <c r="L45" i="25"/>
  <c r="H19" i="1"/>
  <c r="I19" i="1" s="1"/>
  <c r="R33" i="12"/>
  <c r="W8" i="12"/>
  <c r="U8" i="12" s="1"/>
  <c r="U33" i="12"/>
  <c r="L31" i="25"/>
  <c r="O53" i="26"/>
  <c r="O8" i="26"/>
  <c r="T27" i="27"/>
  <c r="J27" i="27" s="1"/>
  <c r="C39" i="27"/>
  <c r="S18" i="29"/>
  <c r="T6" i="29"/>
  <c r="H6" i="29" s="1"/>
  <c r="E6" i="1"/>
  <c r="D6" i="1"/>
  <c r="I6" i="1"/>
  <c r="L10" i="26"/>
  <c r="K10" i="26"/>
  <c r="S22" i="25"/>
  <c r="G22" i="25" s="1"/>
  <c r="E22" i="25" s="1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T41" i="12"/>
  <c r="T37" i="12"/>
  <c r="S52" i="12"/>
  <c r="V52" i="12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S36" i="12"/>
  <c r="T36" i="12"/>
  <c r="W11" i="12"/>
  <c r="T11" i="12" s="1"/>
  <c r="R32" i="12"/>
  <c r="S32" i="12"/>
  <c r="B51" i="25"/>
  <c r="K15" i="25"/>
  <c r="R23" i="28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B47" i="25"/>
  <c r="F51" i="25"/>
  <c r="E10" i="25"/>
  <c r="U12" i="25"/>
  <c r="N48" i="26"/>
  <c r="H11" i="26"/>
  <c r="N18" i="27"/>
  <c r="K12" i="27"/>
  <c r="V28" i="28"/>
  <c r="O28" i="28" s="1"/>
  <c r="F28" i="28"/>
  <c r="O12" i="26"/>
  <c r="N12" i="26"/>
  <c r="U14" i="29"/>
  <c r="M14" i="29" s="1"/>
  <c r="R14" i="29"/>
  <c r="V14" i="29"/>
  <c r="P14" i="29" s="1"/>
  <c r="U6" i="28"/>
  <c r="T6" i="28"/>
  <c r="E46" i="27"/>
  <c r="F46" i="27"/>
  <c r="V51" i="12"/>
  <c r="U18" i="25"/>
  <c r="K6" i="27"/>
  <c r="S6" i="28"/>
  <c r="F6" i="28" s="1"/>
  <c r="T28" i="28"/>
  <c r="K53" i="29"/>
  <c r="S9" i="28"/>
  <c r="U9" i="28"/>
  <c r="T9" i="28"/>
  <c r="R9" i="28"/>
  <c r="V9" i="28"/>
  <c r="T12" i="28"/>
  <c r="U12" i="28"/>
  <c r="R12" i="28"/>
  <c r="B12" i="28" s="1"/>
  <c r="C12" i="28" s="1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G7" i="29" s="1"/>
  <c r="V7" i="29"/>
  <c r="P7" i="29" s="1"/>
  <c r="U7" i="29"/>
  <c r="M7" i="29" s="1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G19" i="29" s="1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P15" i="29" s="1"/>
  <c r="S15" i="29"/>
  <c r="G15" i="29" s="1"/>
  <c r="R15" i="29"/>
  <c r="U15" i="29"/>
  <c r="M15" i="29" s="1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S21" i="25"/>
  <c r="G21" i="25" s="1"/>
  <c r="R21" i="25"/>
  <c r="D21" i="25" s="1"/>
  <c r="V21" i="25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R9" i="25"/>
  <c r="D9" i="25" s="1"/>
  <c r="V9" i="25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D8" i="25" s="1"/>
  <c r="U8" i="25"/>
  <c r="T8" i="25"/>
  <c r="J8" i="25" s="1"/>
  <c r="S8" i="25"/>
  <c r="G8" i="25" s="1"/>
  <c r="I34" i="25"/>
  <c r="H34" i="25"/>
  <c r="S7" i="25"/>
  <c r="G7" i="25" s="1"/>
  <c r="V7" i="25"/>
  <c r="U7" i="25"/>
  <c r="T7" i="25"/>
  <c r="J7" i="25" s="1"/>
  <c r="R7" i="25"/>
  <c r="D7" i="25" s="1"/>
  <c r="E28" i="25"/>
  <c r="F28" i="25"/>
  <c r="E16" i="25"/>
  <c r="F16" i="25"/>
  <c r="S25" i="25"/>
  <c r="G25" i="25" s="1"/>
  <c r="U25" i="25"/>
  <c r="T25" i="25"/>
  <c r="J25" i="25" s="1"/>
  <c r="R25" i="25"/>
  <c r="D25" i="25" s="1"/>
  <c r="V25" i="25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U51" i="12"/>
  <c r="V47" i="12"/>
  <c r="R43" i="12"/>
  <c r="S39" i="12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T42" i="12"/>
  <c r="V40" i="12"/>
  <c r="R39" i="12"/>
  <c r="V36" i="12"/>
  <c r="R35" i="12"/>
  <c r="V32" i="12"/>
  <c r="F22" i="1"/>
  <c r="D14" i="1"/>
  <c r="H18" i="1"/>
  <c r="I18" i="1" s="1"/>
  <c r="R47" i="12"/>
  <c r="S35" i="12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V35" i="12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R46" i="12"/>
  <c r="T46" i="12"/>
  <c r="U46" i="12"/>
  <c r="R42" i="12"/>
  <c r="U42" i="12"/>
  <c r="R38" i="12"/>
  <c r="S38" i="12"/>
  <c r="R34" i="12"/>
  <c r="S34" i="12"/>
  <c r="T34" i="12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U34" i="12"/>
  <c r="R53" i="12"/>
  <c r="V53" i="12"/>
  <c r="S53" i="12"/>
  <c r="R49" i="12"/>
  <c r="V49" i="12"/>
  <c r="S49" i="12"/>
  <c r="T45" i="12"/>
  <c r="U45" i="12"/>
  <c r="U41" i="12"/>
  <c r="R41" i="12"/>
  <c r="V41" i="12"/>
  <c r="R37" i="12"/>
  <c r="V37" i="12"/>
  <c r="S37" i="12"/>
  <c r="S33" i="12"/>
  <c r="T33" i="12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R8" i="12"/>
  <c r="V24" i="12"/>
  <c r="S20" i="12"/>
  <c r="S16" i="12"/>
  <c r="S8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U17" i="12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U11" i="12"/>
  <c r="V10" i="12"/>
  <c r="S9" i="12"/>
  <c r="T8" i="12"/>
  <c r="V46" i="12"/>
  <c r="V42" i="12"/>
  <c r="V38" i="12"/>
  <c r="V34" i="12"/>
  <c r="T23" i="12"/>
  <c r="U22" i="12"/>
  <c r="U18" i="12"/>
  <c r="U14" i="12"/>
  <c r="V23" i="12"/>
  <c r="R19" i="12"/>
  <c r="S18" i="12"/>
  <c r="R15" i="12"/>
  <c r="V11" i="12"/>
  <c r="R11" i="12"/>
  <c r="S10" i="12"/>
  <c r="S15" i="12"/>
  <c r="S11" i="12"/>
  <c r="U7" i="12"/>
  <c r="V7" i="12"/>
  <c r="R7" i="12"/>
  <c r="S7" i="12"/>
  <c r="L21" i="29" l="1"/>
  <c r="I8" i="29"/>
  <c r="H11" i="29" s="1"/>
  <c r="I34" i="29"/>
  <c r="E39" i="29"/>
  <c r="F9" i="29"/>
  <c r="F6" i="29"/>
  <c r="E53" i="29"/>
  <c r="B6" i="29"/>
  <c r="C6" i="29" s="1"/>
  <c r="B18" i="29"/>
  <c r="C18" i="29" s="1"/>
  <c r="G18" i="29"/>
  <c r="F18" i="29" s="1"/>
  <c r="E21" i="29"/>
  <c r="L12" i="29"/>
  <c r="L10" i="29"/>
  <c r="E33" i="29"/>
  <c r="O20" i="29"/>
  <c r="O8" i="29"/>
  <c r="C34" i="29"/>
  <c r="E25" i="29"/>
  <c r="C35" i="29"/>
  <c r="C31" i="29"/>
  <c r="M9" i="29"/>
  <c r="L9" i="29" s="1"/>
  <c r="M6" i="29"/>
  <c r="L6" i="29" s="1"/>
  <c r="K25" i="29"/>
  <c r="H28" i="29"/>
  <c r="L34" i="29"/>
  <c r="K31" i="29"/>
  <c r="F31" i="29"/>
  <c r="N23" i="26"/>
  <c r="F22" i="25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H9" i="29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B14" i="29"/>
  <c r="C14" i="29" s="1"/>
  <c r="F25" i="26"/>
  <c r="E25" i="26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6" i="29" l="1"/>
  <c r="K9" i="29"/>
  <c r="E18" i="29"/>
  <c r="I18" i="29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<sst xmlns="http://schemas.openxmlformats.org/spreadsheetml/2006/main" count="760" uniqueCount="90">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</sst>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  <xf numFmtId="166" fontId="18" fillId="0" borderId="3" xfId="1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tabSelected="1" topLeftCell="B13" workbookViewId="0">
      <selection activeCell="J31" sqref="J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 t="s">
        <v>89</v>
      </c>
      <c r="M2" s="18">
        <v>1.03</v>
      </c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1</v>
      </c>
      <c r="E3" s="16"/>
      <c r="F3" s="16"/>
      <c r="G3" s="16">
        <v>1</v>
      </c>
      <c r="H3" s="16"/>
      <c r="I3" s="16">
        <f>11.66/12</f>
        <v>0.97166666666666668</v>
      </c>
      <c r="J3" s="16" t="s">
        <v>34</v>
      </c>
      <c r="K3" s="22">
        <f>(100+K2)</f>
        <v>103</v>
      </c>
      <c r="L3" s="16"/>
      <c r="M3" s="16">
        <f>11.66/12</f>
        <v>0.97166666666666668</v>
      </c>
      <c r="N3" s="16"/>
      <c r="O3" s="16"/>
      <c r="P3" s="16">
        <f>11.55/12</f>
        <v>0.96250000000000002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(R6+R6*$K$2/100)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(S6+S6*$K$2/100)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(T6+T6*$K$2/100)</f>
        <v>279.33600000000001</v>
      </c>
      <c r="K6" s="52">
        <f>VALUE(M6*100/$K$3)</f>
        <v>328.90090750000002</v>
      </c>
      <c r="L6" s="52">
        <f>VALUE(M6*$K$2/$K$3)</f>
        <v>9.8670272250000011</v>
      </c>
      <c r="M6" s="51">
        <f>(U6+U6*$K$2/100)*$M$3</f>
        <v>338.76793472500003</v>
      </c>
      <c r="N6" s="53">
        <f>VALUE(P6*100/$K$3)</f>
        <v>380.14077669902912</v>
      </c>
      <c r="O6" s="53">
        <f>VALUE(P6*$K$2/$K$3)</f>
        <v>11.404223300970873</v>
      </c>
      <c r="P6" s="51">
        <f>(V6+V6*$K$2/100)*$P$3/$M$2</f>
        <v>391.54500000000002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(R7+R7*$K$2/100)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(S7+S7*$K$2/100)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(T7+T7*$K$2/100)</f>
        <v>279.33600000000001</v>
      </c>
      <c r="K7" s="52">
        <f t="shared" ref="K7:K28" si="9">VALUE(M7*100/$K$3)</f>
        <v>328.90090750000002</v>
      </c>
      <c r="L7" s="52">
        <f t="shared" ref="L7:L28" si="10">VALUE(M7*$K$2/$K$3)</f>
        <v>9.8670272250000011</v>
      </c>
      <c r="M7" s="51">
        <f t="shared" ref="M7:M28" si="11">(U7+U7*$K$2/100)*$M$3</f>
        <v>338.76793472500003</v>
      </c>
      <c r="N7" s="53">
        <f t="shared" ref="N7:N28" si="12">VALUE(P7*100/$K$3)</f>
        <v>380.14077669902912</v>
      </c>
      <c r="O7" s="53">
        <f t="shared" ref="O7:O28" si="13">VALUE(P7*$K$2/$K$3)</f>
        <v>11.404223300970873</v>
      </c>
      <c r="P7" s="51">
        <f t="shared" ref="P7:P28" si="14">(V7+V7*$K$2/100)*$P$3/$M$2</f>
        <v>391.54500000000002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349.27530000000002</v>
      </c>
      <c r="L8" s="52">
        <f t="shared" si="10"/>
        <v>10.478259000000001</v>
      </c>
      <c r="M8" s="51">
        <f t="shared" si="11"/>
        <v>359.75355900000005</v>
      </c>
      <c r="N8" s="53">
        <f t="shared" si="12"/>
        <v>403.68932038834953</v>
      </c>
      <c r="O8" s="53">
        <f t="shared" si="13"/>
        <v>12.110679611650486</v>
      </c>
      <c r="P8" s="51">
        <f t="shared" si="14"/>
        <v>415.8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349.27530000000002</v>
      </c>
      <c r="L9" s="52">
        <f t="shared" si="10"/>
        <v>10.478259000000001</v>
      </c>
      <c r="M9" s="51">
        <f t="shared" si="11"/>
        <v>359.75355900000005</v>
      </c>
      <c r="N9" s="53">
        <f t="shared" si="12"/>
        <v>403.68932038834953</v>
      </c>
      <c r="O9" s="53">
        <f t="shared" si="13"/>
        <v>12.110679611650486</v>
      </c>
      <c r="P9" s="51">
        <f t="shared" si="14"/>
        <v>415.8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553.01922500000001</v>
      </c>
      <c r="L10" s="52">
        <f t="shared" si="10"/>
        <v>16.59057675</v>
      </c>
      <c r="M10" s="51">
        <f t="shared" si="11"/>
        <v>569.60980174999997</v>
      </c>
      <c r="N10" s="53">
        <f t="shared" si="12"/>
        <v>639.17475728155341</v>
      </c>
      <c r="O10" s="53">
        <f t="shared" si="13"/>
        <v>19.175242718446604</v>
      </c>
      <c r="P10" s="51">
        <f t="shared" si="14"/>
        <v>658.35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553.01922500000001</v>
      </c>
      <c r="L11" s="52">
        <f t="shared" si="10"/>
        <v>16.59057675</v>
      </c>
      <c r="M11" s="51">
        <f t="shared" si="11"/>
        <v>569.60980174999997</v>
      </c>
      <c r="N11" s="53">
        <f t="shared" si="12"/>
        <v>639.17475728155341</v>
      </c>
      <c r="O11" s="53">
        <f t="shared" si="13"/>
        <v>19.175242718446604</v>
      </c>
      <c r="P11" s="51">
        <f t="shared" si="14"/>
        <v>658.35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553.01922500000001</v>
      </c>
      <c r="L12" s="52">
        <f t="shared" si="10"/>
        <v>16.59057675</v>
      </c>
      <c r="M12" s="51">
        <f t="shared" si="11"/>
        <v>569.60980174999997</v>
      </c>
      <c r="N12" s="53">
        <f t="shared" si="12"/>
        <v>639.17475728155341</v>
      </c>
      <c r="O12" s="53">
        <f t="shared" si="13"/>
        <v>19.175242718446604</v>
      </c>
      <c r="P12" s="51">
        <f t="shared" si="14"/>
        <v>658.35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727.65687500000001</v>
      </c>
      <c r="L13" s="52">
        <f t="shared" si="10"/>
        <v>21.829706249999997</v>
      </c>
      <c r="M13" s="51">
        <f t="shared" si="11"/>
        <v>749.48658124999997</v>
      </c>
      <c r="N13" s="53">
        <f t="shared" si="12"/>
        <v>841.01941747572812</v>
      </c>
      <c r="O13" s="53">
        <f t="shared" si="13"/>
        <v>25.230582524271846</v>
      </c>
      <c r="P13" s="51">
        <f t="shared" si="14"/>
        <v>866.25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727.65687500000001</v>
      </c>
      <c r="L14" s="52">
        <f t="shared" si="10"/>
        <v>21.829706249999997</v>
      </c>
      <c r="M14" s="51">
        <f t="shared" si="11"/>
        <v>749.48658124999997</v>
      </c>
      <c r="N14" s="53">
        <f t="shared" si="12"/>
        <v>841.01941747572812</v>
      </c>
      <c r="O14" s="53">
        <f t="shared" si="13"/>
        <v>25.230582524271846</v>
      </c>
      <c r="P14" s="51">
        <f t="shared" si="14"/>
        <v>866.25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400.21128125000007</v>
      </c>
      <c r="L15" s="52">
        <f t="shared" si="10"/>
        <v>12.006338437500002</v>
      </c>
      <c r="M15" s="51">
        <f t="shared" si="11"/>
        <v>412.21761968750008</v>
      </c>
      <c r="N15" s="53">
        <f t="shared" si="12"/>
        <v>462.56067961165047</v>
      </c>
      <c r="O15" s="53">
        <f t="shared" si="13"/>
        <v>13.876820388349515</v>
      </c>
      <c r="P15" s="51">
        <f t="shared" si="14"/>
        <v>476.4375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400.21128125000007</v>
      </c>
      <c r="L16" s="52">
        <f t="shared" si="10"/>
        <v>12.006338437500002</v>
      </c>
      <c r="M16" s="51">
        <f t="shared" si="11"/>
        <v>412.21761968750008</v>
      </c>
      <c r="N16" s="53">
        <f t="shared" si="12"/>
        <v>462.56067961165047</v>
      </c>
      <c r="O16" s="53">
        <f t="shared" si="13"/>
        <v>13.876820388349515</v>
      </c>
      <c r="P16" s="51">
        <f t="shared" si="14"/>
        <v>476.4375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5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400.21128125000007</v>
      </c>
      <c r="L17" s="52">
        <f t="shared" si="10"/>
        <v>12.006338437500002</v>
      </c>
      <c r="M17" s="51">
        <f t="shared" si="11"/>
        <v>412.21761968750008</v>
      </c>
      <c r="N17" s="53">
        <f t="shared" si="12"/>
        <v>462.56067961165047</v>
      </c>
      <c r="O17" s="53">
        <f t="shared" si="13"/>
        <v>13.876820388349515</v>
      </c>
      <c r="P17" s="51">
        <f t="shared" si="14"/>
        <v>476.4375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5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436.59412500000008</v>
      </c>
      <c r="L18" s="52">
        <f t="shared" si="10"/>
        <v>13.097823750000003</v>
      </c>
      <c r="M18" s="51">
        <f t="shared" si="11"/>
        <v>449.69194875000005</v>
      </c>
      <c r="N18" s="53">
        <f t="shared" si="12"/>
        <v>504.61165048543705</v>
      </c>
      <c r="O18" s="53">
        <f t="shared" si="13"/>
        <v>15.138349514563112</v>
      </c>
      <c r="P18" s="51">
        <f t="shared" si="14"/>
        <v>519.75000000000011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5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291.06274999999999</v>
      </c>
      <c r="L19" s="52">
        <f t="shared" si="10"/>
        <v>8.7318824999999993</v>
      </c>
      <c r="M19" s="51">
        <f t="shared" si="11"/>
        <v>299.79463249999998</v>
      </c>
      <c r="N19" s="53">
        <f t="shared" si="12"/>
        <v>336.40776699029135</v>
      </c>
      <c r="O19" s="53">
        <f t="shared" si="13"/>
        <v>10.092233009708741</v>
      </c>
      <c r="P19" s="51">
        <f t="shared" si="14"/>
        <v>346.50000000000006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5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218.29706250000004</v>
      </c>
      <c r="L20" s="52">
        <f t="shared" si="10"/>
        <v>6.5489118750000017</v>
      </c>
      <c r="M20" s="51">
        <f t="shared" si="11"/>
        <v>224.84597437500003</v>
      </c>
      <c r="N20" s="53">
        <f t="shared" si="12"/>
        <v>252.30582524271853</v>
      </c>
      <c r="O20" s="53">
        <f t="shared" si="13"/>
        <v>7.569174757281556</v>
      </c>
      <c r="P20" s="51">
        <f t="shared" si="14"/>
        <v>259.87500000000006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5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163.72279687500003</v>
      </c>
      <c r="L21" s="52">
        <f t="shared" si="10"/>
        <v>4.9116839062500004</v>
      </c>
      <c r="M21" s="51">
        <f t="shared" si="11"/>
        <v>168.63448078125001</v>
      </c>
      <c r="N21" s="53">
        <f t="shared" si="12"/>
        <v>189.2293689320388</v>
      </c>
      <c r="O21" s="53">
        <f t="shared" si="13"/>
        <v>5.6768810679611637</v>
      </c>
      <c r="P21" s="51">
        <f t="shared" si="14"/>
        <v>194.90624999999997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5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545.74265624999987</v>
      </c>
      <c r="L22" s="52">
        <f t="shared" si="10"/>
        <v>16.372279687499997</v>
      </c>
      <c r="M22" s="51">
        <f t="shared" si="11"/>
        <v>562.11493593749992</v>
      </c>
      <c r="N22" s="53">
        <f t="shared" si="12"/>
        <v>630.76456310679612</v>
      </c>
      <c r="O22" s="53">
        <f t="shared" si="13"/>
        <v>18.922936893203882</v>
      </c>
      <c r="P22" s="51">
        <f t="shared" si="14"/>
        <v>649.6875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5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582.12549999999999</v>
      </c>
      <c r="L23" s="52">
        <f t="shared" si="10"/>
        <v>17.463764999999999</v>
      </c>
      <c r="M23" s="51">
        <f t="shared" si="11"/>
        <v>599.58926499999995</v>
      </c>
      <c r="N23" s="53">
        <f t="shared" si="12"/>
        <v>672.8155339805827</v>
      </c>
      <c r="O23" s="53">
        <f t="shared" si="13"/>
        <v>20.184466019417481</v>
      </c>
      <c r="P23" s="51">
        <f t="shared" si="14"/>
        <v>693.00000000000011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5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298.33931874999996</v>
      </c>
      <c r="L24" s="52">
        <f t="shared" si="10"/>
        <v>8.9501795624999989</v>
      </c>
      <c r="M24" s="51">
        <f t="shared" si="11"/>
        <v>307.28949831249997</v>
      </c>
      <c r="N24" s="53">
        <f t="shared" si="12"/>
        <v>344.81796116504853</v>
      </c>
      <c r="O24" s="53">
        <f t="shared" si="13"/>
        <v>10.344538834951457</v>
      </c>
      <c r="P24" s="51">
        <f t="shared" si="14"/>
        <v>355.16250000000002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5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298.33931874999996</v>
      </c>
      <c r="L25" s="52">
        <f t="shared" si="10"/>
        <v>8.9501795624999989</v>
      </c>
      <c r="M25" s="51">
        <f t="shared" si="11"/>
        <v>307.28949831249997</v>
      </c>
      <c r="N25" s="53">
        <f t="shared" si="12"/>
        <v>344.81796116504853</v>
      </c>
      <c r="O25" s="53">
        <f t="shared" si="13"/>
        <v>10.344538834951457</v>
      </c>
      <c r="P25" s="51">
        <f t="shared" si="14"/>
        <v>355.16250000000002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5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327.44559375000006</v>
      </c>
      <c r="L26" s="52">
        <f t="shared" si="10"/>
        <v>9.8233678125000008</v>
      </c>
      <c r="M26" s="51">
        <f t="shared" si="11"/>
        <v>337.26896156250001</v>
      </c>
      <c r="N26" s="53">
        <f t="shared" si="12"/>
        <v>378.45873786407759</v>
      </c>
      <c r="O26" s="53">
        <f t="shared" si="13"/>
        <v>11.353762135922327</v>
      </c>
      <c r="P26" s="51">
        <f t="shared" si="14"/>
        <v>389.81249999999994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5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363.82843750000001</v>
      </c>
      <c r="L27" s="52">
        <f t="shared" si="10"/>
        <v>10.914853124999999</v>
      </c>
      <c r="M27" s="51">
        <f t="shared" si="11"/>
        <v>374.74329062499999</v>
      </c>
      <c r="N27" s="53">
        <f t="shared" si="12"/>
        <v>420.50970873786406</v>
      </c>
      <c r="O27" s="53">
        <f t="shared" si="13"/>
        <v>12.615291262135923</v>
      </c>
      <c r="P27" s="51">
        <f t="shared" si="14"/>
        <v>433.125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5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582.12549999999999</v>
      </c>
      <c r="L28" s="52">
        <f t="shared" si="10"/>
        <v>17.463764999999999</v>
      </c>
      <c r="M28" s="51">
        <f t="shared" si="11"/>
        <v>599.58926499999995</v>
      </c>
      <c r="N28" s="53">
        <f t="shared" si="12"/>
        <v>672.8155339805827</v>
      </c>
      <c r="O28" s="53">
        <f t="shared" si="13"/>
        <v>20.184466019417481</v>
      </c>
      <c r="P28" s="51">
        <f t="shared" si="14"/>
        <v>693.00000000000011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5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">
      <c r="A31" s="47" t="s">
        <v>61</v>
      </c>
      <c r="B31" s="50">
        <f>VALUE(D31*100/$K$3)</f>
        <v>156.757281553398</v>
      </c>
      <c r="C31" s="50">
        <f>VALUE(D31*$K$2/$K$3)</f>
        <v>4.7027184466019403</v>
      </c>
      <c r="D31" s="51">
        <f>(R31+R31*$K$2/100)*$D$3/$M$2+1</f>
        <v>161.45999999999995</v>
      </c>
      <c r="E31" s="54">
        <f>VALUE(G31*100/$K$3)</f>
        <v>264.71067961165045</v>
      </c>
      <c r="F31" s="54">
        <f>VALUE(G31*$K$2/$K$3)</f>
        <v>7.9413203883495136</v>
      </c>
      <c r="G31" s="51">
        <f>(S31+S31*$K$2/100)*$G$3/$M$2+1</f>
        <v>272.65199999999999</v>
      </c>
      <c r="H31" s="50">
        <f>VALUE(J31*100/$K$3)</f>
        <v>354.26728802589002</v>
      </c>
      <c r="I31" s="50">
        <f>VALUE(J31*$K$2/$K$3)</f>
        <v>10.6280186407767</v>
      </c>
      <c r="J31" s="51">
        <f>(T31+T31*$K$2/100)*$I$3+3</f>
        <v>364.89530666666673</v>
      </c>
      <c r="K31" s="53">
        <f>VALUE(M31*100/$K$3)</f>
        <v>438.53454333333332</v>
      </c>
      <c r="L31" s="53">
        <f>VALUE(M31*$K$2/$K$3)</f>
        <v>13.156036300000002</v>
      </c>
      <c r="M31" s="55">
        <f>(U31+U31*$K$2/100)*$M$3</f>
        <v>451.69057963333336</v>
      </c>
      <c r="N31" s="53">
        <f>VALUE(P31*100/$K$3)</f>
        <v>506.85436893203888</v>
      </c>
      <c r="O31" s="53">
        <f>VALUE(P31*$K$2/$K$3)</f>
        <v>15.205631067961168</v>
      </c>
      <c r="P31" s="51">
        <f>(V31+V31*$K$2/100)*$P$3/$M$2</f>
        <v>522.06000000000006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  <c r="Y31">
        <v>450</v>
      </c>
    </row>
    <row r="32" spans="1:25" ht="14.25" customHeight="1" x14ac:dyDescent="0.3">
      <c r="A32" s="47" t="s">
        <v>63</v>
      </c>
      <c r="B32" s="50">
        <f t="shared" ref="B32:B53" si="21">VALUE(D32*100/$K$3)</f>
        <v>156.757281553398</v>
      </c>
      <c r="C32" s="50">
        <f t="shared" ref="C32:C53" si="22">VALUE(D32*$K$2/$K$3)</f>
        <v>4.7027184466019403</v>
      </c>
      <c r="D32" s="51">
        <f t="shared" ref="D32:D53" si="23">(R32+R32*$K$2/100)*$D$3/$M$2+1</f>
        <v>161.45999999999995</v>
      </c>
      <c r="E32" s="54">
        <f t="shared" ref="E32:E53" si="24">VALUE(G32*100/$K$3)</f>
        <v>264.71067961165045</v>
      </c>
      <c r="F32" s="54">
        <f t="shared" ref="F32:F53" si="25">VALUE(G32*$K$2/$K$3)</f>
        <v>7.9413203883495136</v>
      </c>
      <c r="G32" s="51">
        <f t="shared" ref="G32:G53" si="26">(S32+S32*$K$2/100)*$G$3/$M$2+1</f>
        <v>272.65199999999999</v>
      </c>
      <c r="H32" s="50">
        <f t="shared" ref="H32:H53" si="27">VALUE(J32*100/$K$3)</f>
        <v>354.26728802589002</v>
      </c>
      <c r="I32" s="50">
        <f t="shared" ref="I32:I53" si="28">VALUE(J32*$K$2/$K$3)</f>
        <v>10.6280186407767</v>
      </c>
      <c r="J32" s="51">
        <f t="shared" ref="J32:J53" si="29">(T32+T32*$K$2/100)*$I$3+3</f>
        <v>364.89530666666673</v>
      </c>
      <c r="K32" s="53">
        <f t="shared" ref="K32:K53" si="30">VALUE(M32*100/$K$3)</f>
        <v>438.53454333333332</v>
      </c>
      <c r="L32" s="53">
        <f t="shared" ref="L32:L53" si="31">VALUE(M32*$K$2/$K$3)</f>
        <v>13.156036300000002</v>
      </c>
      <c r="M32" s="55">
        <f t="shared" ref="M32:M53" si="32">(U32+U32*$K$2/100)*$M$3</f>
        <v>451.69057963333336</v>
      </c>
      <c r="N32" s="53">
        <f t="shared" ref="N32:N53" si="33">VALUE(P32*100/$K$3)</f>
        <v>506.85436893203888</v>
      </c>
      <c r="O32" s="53">
        <f t="shared" ref="O32:O53" si="34">VALUE(P32*$K$2/$K$3)</f>
        <v>15.205631067961168</v>
      </c>
      <c r="P32" s="51">
        <f t="shared" ref="P32:P53" si="35">(V32+V32*$K$2/100)*$P$3/$M$2</f>
        <v>522.06000000000006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  <c r="Y32">
        <v>452</v>
      </c>
    </row>
    <row r="33" spans="1:25" x14ac:dyDescent="0.3">
      <c r="A33" s="47" t="s">
        <v>62</v>
      </c>
      <c r="B33" s="50">
        <f t="shared" si="21"/>
        <v>166.40776699029124</v>
      </c>
      <c r="C33" s="50">
        <f t="shared" si="22"/>
        <v>4.9922330097087375</v>
      </c>
      <c r="D33" s="51">
        <f t="shared" si="23"/>
        <v>171.39999999999998</v>
      </c>
      <c r="E33" s="54">
        <f t="shared" si="24"/>
        <v>281.04854368932041</v>
      </c>
      <c r="F33" s="54">
        <f t="shared" si="25"/>
        <v>8.4314563106796125</v>
      </c>
      <c r="G33" s="51">
        <f t="shared" si="26"/>
        <v>289.48</v>
      </c>
      <c r="H33" s="50">
        <f t="shared" si="27"/>
        <v>376.0326213592233</v>
      </c>
      <c r="I33" s="50">
        <f t="shared" si="28"/>
        <v>11.2809786407767</v>
      </c>
      <c r="J33" s="51">
        <f t="shared" si="29"/>
        <v>387.31360000000001</v>
      </c>
      <c r="K33" s="53">
        <f t="shared" si="30"/>
        <v>465.70040000000006</v>
      </c>
      <c r="L33" s="53">
        <f t="shared" si="31"/>
        <v>13.971012</v>
      </c>
      <c r="M33" s="55">
        <f t="shared" si="32"/>
        <v>479.67141200000003</v>
      </c>
      <c r="N33" s="53">
        <f t="shared" si="33"/>
        <v>538.252427184466</v>
      </c>
      <c r="O33" s="53">
        <f t="shared" si="34"/>
        <v>16.14757281553398</v>
      </c>
      <c r="P33" s="51">
        <f t="shared" si="35"/>
        <v>554.4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  <c r="Y33">
        <v>475</v>
      </c>
    </row>
    <row r="34" spans="1:25" ht="15" customHeight="1" x14ac:dyDescent="0.3">
      <c r="A34" s="47" t="s">
        <v>64</v>
      </c>
      <c r="B34" s="50">
        <f t="shared" si="21"/>
        <v>166.40776699029124</v>
      </c>
      <c r="C34" s="50">
        <f t="shared" si="22"/>
        <v>4.9922330097087375</v>
      </c>
      <c r="D34" s="51">
        <f t="shared" si="23"/>
        <v>171.39999999999998</v>
      </c>
      <c r="E34" s="54">
        <f t="shared" si="24"/>
        <v>281.04854368932041</v>
      </c>
      <c r="F34" s="54">
        <f t="shared" si="25"/>
        <v>8.4314563106796125</v>
      </c>
      <c r="G34" s="51">
        <f t="shared" si="26"/>
        <v>289.48</v>
      </c>
      <c r="H34" s="50">
        <f t="shared" si="27"/>
        <v>376.0326213592233</v>
      </c>
      <c r="I34" s="50">
        <f t="shared" si="28"/>
        <v>11.2809786407767</v>
      </c>
      <c r="J34" s="51">
        <f t="shared" si="29"/>
        <v>387.31360000000001</v>
      </c>
      <c r="K34" s="53">
        <f t="shared" si="30"/>
        <v>465.70040000000006</v>
      </c>
      <c r="L34" s="53">
        <f t="shared" si="31"/>
        <v>13.971012</v>
      </c>
      <c r="M34" s="55">
        <f t="shared" si="32"/>
        <v>479.67141200000003</v>
      </c>
      <c r="N34" s="53">
        <f t="shared" si="33"/>
        <v>538.252427184466</v>
      </c>
      <c r="O34" s="53">
        <f t="shared" si="34"/>
        <v>16.14757281553398</v>
      </c>
      <c r="P34" s="51">
        <f t="shared" si="35"/>
        <v>554.4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  <c r="Y34">
        <v>480</v>
      </c>
    </row>
    <row r="35" spans="1:25" x14ac:dyDescent="0.3">
      <c r="A35" s="47" t="s">
        <v>65</v>
      </c>
      <c r="B35" s="50">
        <f t="shared" si="21"/>
        <v>262.91262135922329</v>
      </c>
      <c r="C35" s="50">
        <f t="shared" si="22"/>
        <v>7.8873786407767001</v>
      </c>
      <c r="D35" s="51">
        <f t="shared" si="23"/>
        <v>270.8</v>
      </c>
      <c r="E35" s="54">
        <f t="shared" si="24"/>
        <v>444.42718446601941</v>
      </c>
      <c r="F35" s="54">
        <f t="shared" si="25"/>
        <v>13.332815533980583</v>
      </c>
      <c r="G35" s="51">
        <f t="shared" si="26"/>
        <v>457.76</v>
      </c>
      <c r="H35" s="50">
        <f t="shared" si="27"/>
        <v>593.68595469255661</v>
      </c>
      <c r="I35" s="50">
        <f t="shared" si="28"/>
        <v>17.810578640776697</v>
      </c>
      <c r="J35" s="51">
        <f t="shared" si="29"/>
        <v>611.49653333333333</v>
      </c>
      <c r="K35" s="53">
        <f t="shared" si="30"/>
        <v>737.35896666666667</v>
      </c>
      <c r="L35" s="53">
        <f t="shared" si="31"/>
        <v>22.120768999999999</v>
      </c>
      <c r="M35" s="55">
        <f t="shared" si="32"/>
        <v>759.47973566666667</v>
      </c>
      <c r="N35" s="53">
        <f t="shared" si="33"/>
        <v>852.23300970873788</v>
      </c>
      <c r="O35" s="53">
        <f t="shared" si="34"/>
        <v>25.566990291262133</v>
      </c>
      <c r="P35" s="51">
        <f t="shared" si="35"/>
        <v>877.8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  <c r="Y35">
        <v>750</v>
      </c>
    </row>
    <row r="36" spans="1:25" ht="14.25" customHeight="1" x14ac:dyDescent="0.3">
      <c r="A36" s="47" t="s">
        <v>66</v>
      </c>
      <c r="B36" s="50">
        <f t="shared" si="21"/>
        <v>262.91262135922329</v>
      </c>
      <c r="C36" s="50">
        <f t="shared" si="22"/>
        <v>7.8873786407767001</v>
      </c>
      <c r="D36" s="51">
        <f t="shared" si="23"/>
        <v>270.8</v>
      </c>
      <c r="E36" s="54">
        <f t="shared" si="24"/>
        <v>444.42718446601941</v>
      </c>
      <c r="F36" s="54">
        <f t="shared" si="25"/>
        <v>13.332815533980583</v>
      </c>
      <c r="G36" s="51">
        <f t="shared" si="26"/>
        <v>457.76</v>
      </c>
      <c r="H36" s="50">
        <f t="shared" si="27"/>
        <v>593.68595469255661</v>
      </c>
      <c r="I36" s="50">
        <f t="shared" si="28"/>
        <v>17.810578640776697</v>
      </c>
      <c r="J36" s="51">
        <f t="shared" si="29"/>
        <v>611.49653333333333</v>
      </c>
      <c r="K36" s="53">
        <f t="shared" si="30"/>
        <v>737.35896666666667</v>
      </c>
      <c r="L36" s="53">
        <f t="shared" si="31"/>
        <v>22.120768999999999</v>
      </c>
      <c r="M36" s="55">
        <f t="shared" si="32"/>
        <v>759.47973566666667</v>
      </c>
      <c r="N36" s="53">
        <f t="shared" si="33"/>
        <v>852.23300970873788</v>
      </c>
      <c r="O36" s="53">
        <f t="shared" si="34"/>
        <v>25.566990291262133</v>
      </c>
      <c r="P36" s="51">
        <f t="shared" si="35"/>
        <v>877.8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  <c r="Y36">
        <v>760</v>
      </c>
    </row>
    <row r="37" spans="1:25" x14ac:dyDescent="0.3">
      <c r="A37" s="47" t="s">
        <v>68</v>
      </c>
      <c r="B37" s="50">
        <f t="shared" si="21"/>
        <v>262.91262135922329</v>
      </c>
      <c r="C37" s="50">
        <f t="shared" si="22"/>
        <v>7.8873786407767001</v>
      </c>
      <c r="D37" s="51">
        <f t="shared" si="23"/>
        <v>270.8</v>
      </c>
      <c r="E37" s="54">
        <f t="shared" si="24"/>
        <v>444.42718446601941</v>
      </c>
      <c r="F37" s="54">
        <f t="shared" si="25"/>
        <v>13.332815533980583</v>
      </c>
      <c r="G37" s="51">
        <f t="shared" si="26"/>
        <v>457.76</v>
      </c>
      <c r="H37" s="50">
        <f t="shared" si="27"/>
        <v>593.68595469255661</v>
      </c>
      <c r="I37" s="50">
        <f t="shared" si="28"/>
        <v>17.810578640776697</v>
      </c>
      <c r="J37" s="51">
        <f t="shared" si="29"/>
        <v>611.49653333333333</v>
      </c>
      <c r="K37" s="53">
        <f t="shared" si="30"/>
        <v>737.35896666666667</v>
      </c>
      <c r="L37" s="53">
        <f t="shared" si="31"/>
        <v>22.120768999999999</v>
      </c>
      <c r="M37" s="55">
        <f t="shared" si="32"/>
        <v>759.47973566666667</v>
      </c>
      <c r="N37" s="53">
        <f t="shared" si="33"/>
        <v>852.23300970873788</v>
      </c>
      <c r="O37" s="53">
        <f t="shared" si="34"/>
        <v>25.566990291262133</v>
      </c>
      <c r="P37" s="51">
        <f t="shared" si="35"/>
        <v>877.8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  <c r="Y37">
        <v>800</v>
      </c>
    </row>
    <row r="38" spans="1:25" ht="14.25" customHeight="1" x14ac:dyDescent="0.3">
      <c r="A38" s="47" t="s">
        <v>67</v>
      </c>
      <c r="B38" s="50">
        <f t="shared" si="21"/>
        <v>345.631067961165</v>
      </c>
      <c r="C38" s="50">
        <f t="shared" si="22"/>
        <v>10.368932038834949</v>
      </c>
      <c r="D38" s="51">
        <f t="shared" si="23"/>
        <v>355.99999999999994</v>
      </c>
      <c r="E38" s="54">
        <f t="shared" si="24"/>
        <v>584.46601941747576</v>
      </c>
      <c r="F38" s="54">
        <f t="shared" si="25"/>
        <v>17.533980582524272</v>
      </c>
      <c r="G38" s="51">
        <f t="shared" si="26"/>
        <v>602</v>
      </c>
      <c r="H38" s="50">
        <f t="shared" si="27"/>
        <v>780.24595469255655</v>
      </c>
      <c r="I38" s="50">
        <f t="shared" si="28"/>
        <v>23.407378640776699</v>
      </c>
      <c r="J38" s="51">
        <f t="shared" si="29"/>
        <v>803.65333333333331</v>
      </c>
      <c r="K38" s="53">
        <f t="shared" si="30"/>
        <v>970.20916666666665</v>
      </c>
      <c r="L38" s="53">
        <f t="shared" si="31"/>
        <v>29.106275</v>
      </c>
      <c r="M38" s="55">
        <f t="shared" si="32"/>
        <v>999.31544166666663</v>
      </c>
      <c r="N38" s="53">
        <f t="shared" si="33"/>
        <v>1121.3592233009708</v>
      </c>
      <c r="O38" s="53">
        <f t="shared" si="34"/>
        <v>33.640776699029125</v>
      </c>
      <c r="P38" s="51">
        <f t="shared" si="35"/>
        <v>1155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  <c r="Y38">
        <v>850</v>
      </c>
    </row>
    <row r="39" spans="1:25" x14ac:dyDescent="0.3">
      <c r="A39" s="47" t="s">
        <v>69</v>
      </c>
      <c r="B39" s="50">
        <f t="shared" si="21"/>
        <v>345.631067961165</v>
      </c>
      <c r="C39" s="50">
        <f t="shared" si="22"/>
        <v>10.368932038834949</v>
      </c>
      <c r="D39" s="51">
        <f t="shared" si="23"/>
        <v>355.99999999999994</v>
      </c>
      <c r="E39" s="54">
        <f t="shared" si="24"/>
        <v>584.46601941747576</v>
      </c>
      <c r="F39" s="54">
        <f t="shared" si="25"/>
        <v>17.533980582524272</v>
      </c>
      <c r="G39" s="51">
        <f t="shared" si="26"/>
        <v>602</v>
      </c>
      <c r="H39" s="50">
        <f t="shared" si="27"/>
        <v>780.24595469255655</v>
      </c>
      <c r="I39" s="50">
        <f t="shared" si="28"/>
        <v>23.407378640776699</v>
      </c>
      <c r="J39" s="51">
        <f t="shared" si="29"/>
        <v>803.65333333333331</v>
      </c>
      <c r="K39" s="53">
        <f t="shared" si="30"/>
        <v>970.20916666666665</v>
      </c>
      <c r="L39" s="53">
        <f t="shared" si="31"/>
        <v>29.106275</v>
      </c>
      <c r="M39" s="55">
        <f t="shared" si="32"/>
        <v>999.31544166666663</v>
      </c>
      <c r="N39" s="53">
        <f t="shared" si="33"/>
        <v>1121.3592233009708</v>
      </c>
      <c r="O39" s="53">
        <f t="shared" si="34"/>
        <v>33.640776699029125</v>
      </c>
      <c r="P39" s="51">
        <f t="shared" si="35"/>
        <v>1155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  <c r="Y39">
        <v>1000</v>
      </c>
    </row>
    <row r="40" spans="1:25" ht="15.75" customHeight="1" x14ac:dyDescent="0.3">
      <c r="A40" s="47" t="s">
        <v>70</v>
      </c>
      <c r="B40" s="50">
        <f t="shared" si="21"/>
        <v>190.53398058252424</v>
      </c>
      <c r="C40" s="50">
        <f t="shared" si="22"/>
        <v>5.7160194174757271</v>
      </c>
      <c r="D40" s="51">
        <f t="shared" si="23"/>
        <v>196.24999999999997</v>
      </c>
      <c r="E40" s="54">
        <f t="shared" si="24"/>
        <v>321.89320388349512</v>
      </c>
      <c r="F40" s="54">
        <f t="shared" si="25"/>
        <v>9.6567961165048555</v>
      </c>
      <c r="G40" s="51">
        <f t="shared" si="26"/>
        <v>331.55</v>
      </c>
      <c r="H40" s="50">
        <f t="shared" si="27"/>
        <v>430.44595469255665</v>
      </c>
      <c r="I40" s="50">
        <f t="shared" si="28"/>
        <v>12.913378640776699</v>
      </c>
      <c r="J40" s="51">
        <f t="shared" si="29"/>
        <v>443.35933333333332</v>
      </c>
      <c r="K40" s="53">
        <f t="shared" si="30"/>
        <v>533.61504166666668</v>
      </c>
      <c r="L40" s="53">
        <f t="shared" si="31"/>
        <v>16.00845125</v>
      </c>
      <c r="M40" s="55">
        <f t="shared" si="32"/>
        <v>549.62349291666669</v>
      </c>
      <c r="N40" s="53">
        <f t="shared" si="33"/>
        <v>616.747572815534</v>
      </c>
      <c r="O40" s="53">
        <f t="shared" si="34"/>
        <v>18.502427184466018</v>
      </c>
      <c r="P40" s="51">
        <f t="shared" si="35"/>
        <v>635.25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  <c r="Y40">
        <v>525</v>
      </c>
    </row>
    <row r="41" spans="1:25" x14ac:dyDescent="0.3">
      <c r="A41" s="47" t="s">
        <v>71</v>
      </c>
      <c r="B41" s="50">
        <f t="shared" si="21"/>
        <v>190.53398058252424</v>
      </c>
      <c r="C41" s="50">
        <f t="shared" si="22"/>
        <v>5.7160194174757271</v>
      </c>
      <c r="D41" s="51">
        <f t="shared" si="23"/>
        <v>196.24999999999997</v>
      </c>
      <c r="E41" s="54">
        <f t="shared" si="24"/>
        <v>321.89320388349512</v>
      </c>
      <c r="F41" s="54">
        <f t="shared" si="25"/>
        <v>9.6567961165048555</v>
      </c>
      <c r="G41" s="51">
        <f t="shared" si="26"/>
        <v>331.55</v>
      </c>
      <c r="H41" s="50">
        <f t="shared" si="27"/>
        <v>430.44595469255665</v>
      </c>
      <c r="I41" s="50">
        <f t="shared" si="28"/>
        <v>12.913378640776699</v>
      </c>
      <c r="J41" s="51">
        <f t="shared" si="29"/>
        <v>443.35933333333332</v>
      </c>
      <c r="K41" s="53">
        <f t="shared" si="30"/>
        <v>533.61504166666668</v>
      </c>
      <c r="L41" s="53">
        <f t="shared" si="31"/>
        <v>16.00845125</v>
      </c>
      <c r="M41" s="55">
        <f t="shared" si="32"/>
        <v>549.62349291666669</v>
      </c>
      <c r="N41" s="53">
        <f t="shared" si="33"/>
        <v>616.747572815534</v>
      </c>
      <c r="O41" s="53">
        <f t="shared" si="34"/>
        <v>18.502427184466018</v>
      </c>
      <c r="P41" s="51">
        <f t="shared" si="35"/>
        <v>635.25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  <c r="Y41">
        <v>550</v>
      </c>
    </row>
    <row r="42" spans="1:25" x14ac:dyDescent="0.3">
      <c r="A42" s="47" t="s">
        <v>72</v>
      </c>
      <c r="B42" s="50">
        <f t="shared" si="21"/>
        <v>190.53398058252424</v>
      </c>
      <c r="C42" s="50">
        <f t="shared" si="22"/>
        <v>5.7160194174757271</v>
      </c>
      <c r="D42" s="51">
        <f t="shared" si="23"/>
        <v>196.24999999999997</v>
      </c>
      <c r="E42" s="54">
        <f t="shared" si="24"/>
        <v>321.89320388349512</v>
      </c>
      <c r="F42" s="54">
        <f t="shared" si="25"/>
        <v>9.6567961165048555</v>
      </c>
      <c r="G42" s="51">
        <f t="shared" si="26"/>
        <v>331.55</v>
      </c>
      <c r="H42" s="50">
        <f t="shared" si="27"/>
        <v>430.44595469255665</v>
      </c>
      <c r="I42" s="50">
        <f t="shared" si="28"/>
        <v>12.913378640776699</v>
      </c>
      <c r="J42" s="51">
        <f t="shared" si="29"/>
        <v>443.35933333333332</v>
      </c>
      <c r="K42" s="53">
        <f t="shared" si="30"/>
        <v>533.61504166666668</v>
      </c>
      <c r="L42" s="53">
        <f t="shared" si="31"/>
        <v>16.00845125</v>
      </c>
      <c r="M42" s="55">
        <f t="shared" si="32"/>
        <v>549.62349291666669</v>
      </c>
      <c r="N42" s="53">
        <f t="shared" si="33"/>
        <v>616.747572815534</v>
      </c>
      <c r="O42" s="53">
        <f t="shared" si="34"/>
        <v>18.502427184466018</v>
      </c>
      <c r="P42" s="51">
        <f t="shared" si="35"/>
        <v>635.25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  <c r="Y42">
        <v>540</v>
      </c>
    </row>
    <row r="43" spans="1:25" x14ac:dyDescent="0.3">
      <c r="A43" s="47" t="s">
        <v>73</v>
      </c>
      <c r="B43" s="50">
        <f t="shared" si="21"/>
        <v>207.76699029126209</v>
      </c>
      <c r="C43" s="50">
        <f t="shared" si="22"/>
        <v>6.2330097087378631</v>
      </c>
      <c r="D43" s="51">
        <f t="shared" si="23"/>
        <v>213.99999999999997</v>
      </c>
      <c r="E43" s="54">
        <f t="shared" si="24"/>
        <v>351.06796116504853</v>
      </c>
      <c r="F43" s="54">
        <f t="shared" si="25"/>
        <v>10.532038834951456</v>
      </c>
      <c r="G43" s="51">
        <f t="shared" si="26"/>
        <v>361.59999999999997</v>
      </c>
      <c r="H43" s="50">
        <f t="shared" si="27"/>
        <v>469.31262135922327</v>
      </c>
      <c r="I43" s="50">
        <f t="shared" si="28"/>
        <v>14.079378640776698</v>
      </c>
      <c r="J43" s="51">
        <f t="shared" si="29"/>
        <v>483.392</v>
      </c>
      <c r="K43" s="53">
        <f t="shared" si="30"/>
        <v>582.12549999999999</v>
      </c>
      <c r="L43" s="53">
        <f t="shared" si="31"/>
        <v>17.463764999999999</v>
      </c>
      <c r="M43" s="55">
        <f t="shared" si="32"/>
        <v>599.58926499999995</v>
      </c>
      <c r="N43" s="53">
        <f t="shared" si="33"/>
        <v>672.8155339805827</v>
      </c>
      <c r="O43" s="53">
        <f t="shared" si="34"/>
        <v>20.184466019417481</v>
      </c>
      <c r="P43" s="51">
        <f t="shared" si="35"/>
        <v>693.00000000000011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  <c r="Y43">
        <v>600</v>
      </c>
    </row>
    <row r="44" spans="1:25" x14ac:dyDescent="0.3">
      <c r="A44" s="47" t="s">
        <v>28</v>
      </c>
      <c r="B44" s="50">
        <f t="shared" si="21"/>
        <v>138.83495145631068</v>
      </c>
      <c r="C44" s="50">
        <f t="shared" si="22"/>
        <v>4.1650485436893208</v>
      </c>
      <c r="D44" s="51">
        <f t="shared" si="23"/>
        <v>143</v>
      </c>
      <c r="E44" s="54">
        <f t="shared" si="24"/>
        <v>234.36893203883491</v>
      </c>
      <c r="F44" s="54">
        <f t="shared" si="25"/>
        <v>7.0310679611650464</v>
      </c>
      <c r="G44" s="51">
        <f t="shared" si="26"/>
        <v>241.39999999999995</v>
      </c>
      <c r="H44" s="50">
        <f t="shared" si="27"/>
        <v>313.84595469255669</v>
      </c>
      <c r="I44" s="50">
        <f t="shared" si="28"/>
        <v>9.4153786407766997</v>
      </c>
      <c r="J44" s="51">
        <f t="shared" si="29"/>
        <v>323.26133333333337</v>
      </c>
      <c r="K44" s="53">
        <f t="shared" si="30"/>
        <v>388.08366666666672</v>
      </c>
      <c r="L44" s="53">
        <f t="shared" si="31"/>
        <v>11.642510000000001</v>
      </c>
      <c r="M44" s="55">
        <f t="shared" si="32"/>
        <v>399.72617666666673</v>
      </c>
      <c r="N44" s="53">
        <f t="shared" si="33"/>
        <v>448.54368932038835</v>
      </c>
      <c r="O44" s="53">
        <f t="shared" si="34"/>
        <v>13.456310679611651</v>
      </c>
      <c r="P44" s="51">
        <f t="shared" si="35"/>
        <v>462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  <c r="Y44">
        <v>400</v>
      </c>
    </row>
    <row r="45" spans="1:25" x14ac:dyDescent="0.3">
      <c r="A45" s="47" t="s">
        <v>29</v>
      </c>
      <c r="B45" s="50">
        <f t="shared" si="21"/>
        <v>104.36893203883493</v>
      </c>
      <c r="C45" s="50">
        <f t="shared" si="22"/>
        <v>3.1310679611650478</v>
      </c>
      <c r="D45" s="51">
        <f t="shared" si="23"/>
        <v>107.49999999999999</v>
      </c>
      <c r="E45" s="54">
        <f t="shared" si="24"/>
        <v>176.01941747572815</v>
      </c>
      <c r="F45" s="54">
        <f t="shared" si="25"/>
        <v>5.2805825242718445</v>
      </c>
      <c r="G45" s="51">
        <f t="shared" si="26"/>
        <v>181.29999999999998</v>
      </c>
      <c r="H45" s="50">
        <f t="shared" si="27"/>
        <v>236.11262135922328</v>
      </c>
      <c r="I45" s="50">
        <f t="shared" si="28"/>
        <v>7.083378640776699</v>
      </c>
      <c r="J45" s="51">
        <f t="shared" si="29"/>
        <v>243.196</v>
      </c>
      <c r="K45" s="53">
        <f t="shared" si="30"/>
        <v>291.06274999999999</v>
      </c>
      <c r="L45" s="53">
        <f t="shared" si="31"/>
        <v>8.7318824999999993</v>
      </c>
      <c r="M45" s="55">
        <f t="shared" si="32"/>
        <v>299.79463249999998</v>
      </c>
      <c r="N45" s="53">
        <f t="shared" si="33"/>
        <v>336.40776699029135</v>
      </c>
      <c r="O45" s="53">
        <f t="shared" si="34"/>
        <v>10.092233009708741</v>
      </c>
      <c r="P45" s="51">
        <f t="shared" si="35"/>
        <v>346.50000000000006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  <c r="Y45">
        <v>300</v>
      </c>
    </row>
    <row r="46" spans="1:25" x14ac:dyDescent="0.3">
      <c r="A46" s="47" t="s">
        <v>30</v>
      </c>
      <c r="B46" s="50">
        <f t="shared" si="21"/>
        <v>78.519417475728162</v>
      </c>
      <c r="C46" s="50">
        <f t="shared" si="22"/>
        <v>2.3555825242718447</v>
      </c>
      <c r="D46" s="51">
        <f t="shared" si="23"/>
        <v>80.875</v>
      </c>
      <c r="E46" s="54">
        <f t="shared" si="24"/>
        <v>132.25728155339806</v>
      </c>
      <c r="F46" s="54">
        <f t="shared" si="25"/>
        <v>3.9677184466019413</v>
      </c>
      <c r="G46" s="51">
        <f t="shared" si="26"/>
        <v>136.22499999999999</v>
      </c>
      <c r="H46" s="50">
        <f t="shared" si="27"/>
        <v>177.8126213592233</v>
      </c>
      <c r="I46" s="50">
        <f t="shared" si="28"/>
        <v>5.3343786407766993</v>
      </c>
      <c r="J46" s="51">
        <f t="shared" si="29"/>
        <v>183.14700000000002</v>
      </c>
      <c r="K46" s="53">
        <f t="shared" si="30"/>
        <v>218.29706250000004</v>
      </c>
      <c r="L46" s="53">
        <f t="shared" si="31"/>
        <v>6.5489118750000017</v>
      </c>
      <c r="M46" s="55">
        <f t="shared" si="32"/>
        <v>224.84597437500003</v>
      </c>
      <c r="N46" s="53">
        <f t="shared" si="33"/>
        <v>252.30582524271853</v>
      </c>
      <c r="O46" s="53">
        <f t="shared" si="34"/>
        <v>7.569174757281556</v>
      </c>
      <c r="P46" s="51">
        <f t="shared" si="35"/>
        <v>259.87500000000006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  <c r="Y46">
        <v>225</v>
      </c>
    </row>
    <row r="47" spans="1:25" x14ac:dyDescent="0.3">
      <c r="A47" s="47" t="s">
        <v>74</v>
      </c>
      <c r="B47" s="50">
        <f t="shared" si="21"/>
        <v>259.46601941747571</v>
      </c>
      <c r="C47" s="50">
        <f t="shared" si="22"/>
        <v>7.7839805825242721</v>
      </c>
      <c r="D47" s="51">
        <f t="shared" si="23"/>
        <v>267.25</v>
      </c>
      <c r="E47" s="54">
        <f t="shared" si="24"/>
        <v>438.59223300970865</v>
      </c>
      <c r="F47" s="54">
        <f t="shared" si="25"/>
        <v>13.157766990291259</v>
      </c>
      <c r="G47" s="51">
        <f t="shared" si="26"/>
        <v>451.74999999999994</v>
      </c>
      <c r="H47" s="50">
        <f t="shared" si="27"/>
        <v>585.91262135922329</v>
      </c>
      <c r="I47" s="50">
        <f t="shared" si="28"/>
        <v>17.577378640776701</v>
      </c>
      <c r="J47" s="51">
        <f t="shared" si="29"/>
        <v>603.49</v>
      </c>
      <c r="K47" s="53">
        <f t="shared" si="30"/>
        <v>727.65687500000001</v>
      </c>
      <c r="L47" s="53">
        <f t="shared" si="31"/>
        <v>21.829706249999997</v>
      </c>
      <c r="M47" s="55">
        <f t="shared" si="32"/>
        <v>749.48658124999997</v>
      </c>
      <c r="N47" s="53">
        <f t="shared" si="33"/>
        <v>841.01941747572812</v>
      </c>
      <c r="O47" s="53">
        <f t="shared" si="34"/>
        <v>25.230582524271846</v>
      </c>
      <c r="P47" s="51">
        <f t="shared" si="35"/>
        <v>866.25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  <c r="Y47">
        <v>750</v>
      </c>
    </row>
    <row r="48" spans="1:25" x14ac:dyDescent="0.3">
      <c r="A48" s="47" t="s">
        <v>31</v>
      </c>
      <c r="B48" s="50">
        <f t="shared" si="21"/>
        <v>276.69902912621359</v>
      </c>
      <c r="C48" s="50">
        <f t="shared" si="22"/>
        <v>8.3009708737864081</v>
      </c>
      <c r="D48" s="51">
        <f t="shared" si="23"/>
        <v>285</v>
      </c>
      <c r="E48" s="54">
        <f t="shared" si="24"/>
        <v>467.76699029126206</v>
      </c>
      <c r="F48" s="54">
        <f t="shared" si="25"/>
        <v>14.033009708737861</v>
      </c>
      <c r="G48" s="51">
        <f t="shared" si="26"/>
        <v>481.7999999999999</v>
      </c>
      <c r="H48" s="50">
        <f t="shared" si="27"/>
        <v>624.77928802589008</v>
      </c>
      <c r="I48" s="50">
        <f t="shared" si="28"/>
        <v>18.743378640776701</v>
      </c>
      <c r="J48" s="51">
        <f t="shared" si="29"/>
        <v>643.52266666666674</v>
      </c>
      <c r="K48" s="53">
        <f t="shared" si="30"/>
        <v>776.16733333333343</v>
      </c>
      <c r="L48" s="53">
        <f t="shared" si="31"/>
        <v>23.285020000000003</v>
      </c>
      <c r="M48" s="55">
        <f t="shared" si="32"/>
        <v>799.45235333333346</v>
      </c>
      <c r="N48" s="53">
        <f t="shared" si="33"/>
        <v>897.08737864077671</v>
      </c>
      <c r="O48" s="53">
        <f t="shared" si="34"/>
        <v>26.912621359223301</v>
      </c>
      <c r="P48" s="51">
        <f t="shared" si="35"/>
        <v>924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  <c r="Y48">
        <v>800</v>
      </c>
    </row>
    <row r="49" spans="1:25" x14ac:dyDescent="0.3">
      <c r="A49" s="47" t="s">
        <v>76</v>
      </c>
      <c r="B49" s="50">
        <f t="shared" si="21"/>
        <v>142.28155339805824</v>
      </c>
      <c r="C49" s="50">
        <f t="shared" si="22"/>
        <v>4.2684466019417471</v>
      </c>
      <c r="D49" s="51">
        <f t="shared" si="23"/>
        <v>146.54999999999998</v>
      </c>
      <c r="E49" s="54">
        <f t="shared" si="24"/>
        <v>240.20388349514562</v>
      </c>
      <c r="F49" s="54">
        <f t="shared" si="25"/>
        <v>7.2061165048543687</v>
      </c>
      <c r="G49" s="51">
        <f t="shared" si="26"/>
        <v>247.41</v>
      </c>
      <c r="H49" s="50">
        <f t="shared" si="27"/>
        <v>321.61928802588994</v>
      </c>
      <c r="I49" s="50">
        <f t="shared" si="28"/>
        <v>9.648578640776698</v>
      </c>
      <c r="J49" s="51">
        <f t="shared" si="29"/>
        <v>331.26786666666663</v>
      </c>
      <c r="K49" s="53">
        <f t="shared" si="30"/>
        <v>397.78575833333338</v>
      </c>
      <c r="L49" s="53">
        <f t="shared" si="31"/>
        <v>11.933572750000002</v>
      </c>
      <c r="M49" s="55">
        <f t="shared" si="32"/>
        <v>409.71933108333337</v>
      </c>
      <c r="N49" s="53">
        <f t="shared" si="33"/>
        <v>459.75728155339806</v>
      </c>
      <c r="O49" s="53">
        <f t="shared" si="34"/>
        <v>13.792718446601942</v>
      </c>
      <c r="P49" s="51">
        <f t="shared" si="35"/>
        <v>473.55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  <c r="Y49">
        <v>400</v>
      </c>
    </row>
    <row r="50" spans="1:25" x14ac:dyDescent="0.3">
      <c r="A50" s="47" t="s">
        <v>75</v>
      </c>
      <c r="B50" s="50">
        <f t="shared" si="21"/>
        <v>142.28155339805824</v>
      </c>
      <c r="C50" s="50">
        <f t="shared" si="22"/>
        <v>4.2684466019417471</v>
      </c>
      <c r="D50" s="51">
        <f t="shared" si="23"/>
        <v>146.54999999999998</v>
      </c>
      <c r="E50" s="54">
        <f t="shared" si="24"/>
        <v>240.20388349514562</v>
      </c>
      <c r="F50" s="54">
        <f t="shared" si="25"/>
        <v>7.2061165048543687</v>
      </c>
      <c r="G50" s="51">
        <f t="shared" si="26"/>
        <v>247.41</v>
      </c>
      <c r="H50" s="50">
        <f t="shared" si="27"/>
        <v>321.61928802588994</v>
      </c>
      <c r="I50" s="50">
        <f t="shared" si="28"/>
        <v>9.648578640776698</v>
      </c>
      <c r="J50" s="51">
        <f t="shared" si="29"/>
        <v>331.26786666666663</v>
      </c>
      <c r="K50" s="53">
        <f t="shared" si="30"/>
        <v>397.78575833333338</v>
      </c>
      <c r="L50" s="53">
        <f t="shared" si="31"/>
        <v>11.933572750000002</v>
      </c>
      <c r="M50" s="55">
        <f t="shared" si="32"/>
        <v>409.71933108333337</v>
      </c>
      <c r="N50" s="53">
        <f t="shared" si="33"/>
        <v>459.75728155339806</v>
      </c>
      <c r="O50" s="53">
        <f t="shared" si="34"/>
        <v>13.792718446601942</v>
      </c>
      <c r="P50" s="51">
        <f t="shared" si="35"/>
        <v>473.55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  <c r="Y50">
        <v>410</v>
      </c>
    </row>
    <row r="51" spans="1:25" x14ac:dyDescent="0.3">
      <c r="A51" s="47" t="s">
        <v>56</v>
      </c>
      <c r="B51" s="50">
        <f t="shared" si="21"/>
        <v>156.06796116504853</v>
      </c>
      <c r="C51" s="50">
        <f t="shared" si="22"/>
        <v>4.6820388349514559</v>
      </c>
      <c r="D51" s="51">
        <f t="shared" si="23"/>
        <v>160.75</v>
      </c>
      <c r="E51" s="54">
        <f t="shared" si="24"/>
        <v>263.54368932038835</v>
      </c>
      <c r="F51" s="54">
        <f t="shared" si="25"/>
        <v>7.90631067961165</v>
      </c>
      <c r="G51" s="51">
        <f t="shared" si="26"/>
        <v>271.45</v>
      </c>
      <c r="H51" s="50">
        <f t="shared" si="27"/>
        <v>352.71262135922331</v>
      </c>
      <c r="I51" s="50">
        <f t="shared" si="28"/>
        <v>10.5813786407767</v>
      </c>
      <c r="J51" s="51">
        <f t="shared" si="29"/>
        <v>363.29400000000004</v>
      </c>
      <c r="K51" s="53">
        <f t="shared" si="30"/>
        <v>436.59412500000008</v>
      </c>
      <c r="L51" s="53">
        <f t="shared" si="31"/>
        <v>13.097823750000003</v>
      </c>
      <c r="M51" s="55">
        <f t="shared" si="32"/>
        <v>449.69194875000005</v>
      </c>
      <c r="N51" s="53">
        <f t="shared" si="33"/>
        <v>504.61165048543705</v>
      </c>
      <c r="O51" s="53">
        <f t="shared" si="34"/>
        <v>15.138349514563112</v>
      </c>
      <c r="P51" s="51">
        <f t="shared" si="35"/>
        <v>519.75000000000011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  <c r="Y51">
        <v>450</v>
      </c>
    </row>
    <row r="52" spans="1:25" x14ac:dyDescent="0.3">
      <c r="A52" s="47" t="s">
        <v>57</v>
      </c>
      <c r="B52" s="50">
        <f t="shared" si="21"/>
        <v>173.30097087378638</v>
      </c>
      <c r="C52" s="50">
        <f t="shared" si="22"/>
        <v>5.199029126213591</v>
      </c>
      <c r="D52" s="51">
        <f t="shared" si="23"/>
        <v>178.49999999999997</v>
      </c>
      <c r="E52" s="54">
        <f t="shared" si="24"/>
        <v>292.71844660194176</v>
      </c>
      <c r="F52" s="54">
        <f t="shared" si="25"/>
        <v>8.7815533980582519</v>
      </c>
      <c r="G52" s="51">
        <f t="shared" si="26"/>
        <v>301.5</v>
      </c>
      <c r="H52" s="50">
        <f t="shared" si="27"/>
        <v>391.57928802588992</v>
      </c>
      <c r="I52" s="50">
        <f t="shared" si="28"/>
        <v>11.747378640776699</v>
      </c>
      <c r="J52" s="51">
        <f t="shared" si="29"/>
        <v>403.32666666666665</v>
      </c>
      <c r="K52" s="53">
        <f t="shared" si="30"/>
        <v>485.10458333333332</v>
      </c>
      <c r="L52" s="53">
        <f t="shared" si="31"/>
        <v>14.5531375</v>
      </c>
      <c r="M52" s="55">
        <f t="shared" si="32"/>
        <v>499.65772083333331</v>
      </c>
      <c r="N52" s="53">
        <f t="shared" si="33"/>
        <v>560.67961165048541</v>
      </c>
      <c r="O52" s="53">
        <f t="shared" si="34"/>
        <v>16.820388349514563</v>
      </c>
      <c r="P52" s="51">
        <f t="shared" si="35"/>
        <v>577.5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  <c r="Y52">
        <v>500</v>
      </c>
    </row>
    <row r="53" spans="1:25" x14ac:dyDescent="0.3">
      <c r="A53" s="47" t="s">
        <v>58</v>
      </c>
      <c r="B53" s="50">
        <f t="shared" si="21"/>
        <v>276.69902912621359</v>
      </c>
      <c r="C53" s="50">
        <f t="shared" si="22"/>
        <v>8.3009708737864081</v>
      </c>
      <c r="D53" s="51">
        <f t="shared" si="23"/>
        <v>285</v>
      </c>
      <c r="E53" s="54">
        <f t="shared" si="24"/>
        <v>467.76699029126206</v>
      </c>
      <c r="F53" s="54">
        <f t="shared" si="25"/>
        <v>14.033009708737861</v>
      </c>
      <c r="G53" s="51">
        <f t="shared" si="26"/>
        <v>481.7999999999999</v>
      </c>
      <c r="H53" s="50">
        <f t="shared" si="27"/>
        <v>624.77928802589008</v>
      </c>
      <c r="I53" s="50">
        <f t="shared" si="28"/>
        <v>18.743378640776701</v>
      </c>
      <c r="J53" s="51">
        <f t="shared" si="29"/>
        <v>643.52266666666674</v>
      </c>
      <c r="K53" s="53">
        <f t="shared" si="30"/>
        <v>776.16733333333343</v>
      </c>
      <c r="L53" s="53">
        <f t="shared" si="31"/>
        <v>23.285020000000003</v>
      </c>
      <c r="M53" s="55">
        <f t="shared" si="32"/>
        <v>799.45235333333346</v>
      </c>
      <c r="N53" s="53">
        <f t="shared" si="33"/>
        <v>897.08737864077671</v>
      </c>
      <c r="O53" s="53">
        <f t="shared" si="34"/>
        <v>26.912621359223301</v>
      </c>
      <c r="P53" s="51">
        <f t="shared" si="35"/>
        <v>924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  <c r="Y53"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D6" sqref="D6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>
        <v>1.03</v>
      </c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 t="s">
        <v>5</v>
      </c>
      <c r="D3" s="16">
        <v>1</v>
      </c>
      <c r="E3" s="16"/>
      <c r="F3" s="16"/>
      <c r="G3" s="16">
        <v>1</v>
      </c>
      <c r="H3" s="16"/>
      <c r="I3" s="16">
        <f>11.66/12</f>
        <v>0.97166666666666668</v>
      </c>
      <c r="J3" s="16" t="s">
        <v>34</v>
      </c>
      <c r="K3" s="22">
        <f>(100+K2)</f>
        <v>103</v>
      </c>
      <c r="L3" s="16"/>
      <c r="M3" s="16">
        <f>11.66/12</f>
        <v>0.97166666666666668</v>
      </c>
      <c r="N3" s="16"/>
      <c r="O3" s="16"/>
      <c r="P3" s="16">
        <f>11.55/12</f>
        <v>0.96250000000000002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328.90090750000002</v>
      </c>
      <c r="L6" s="52">
        <f>VALUE(M6*$K$2/$K$3)</f>
        <v>9.8670272250000011</v>
      </c>
      <c r="M6" s="51">
        <f>(U6+U6*$K$2/100)*$M$3</f>
        <v>338.76793472500003</v>
      </c>
      <c r="N6" s="53">
        <f>VALUE(P6*100/$K$3)</f>
        <v>380.14077669902912</v>
      </c>
      <c r="O6" s="53">
        <f>VALUE(P6*$K$2/$K$3)</f>
        <v>11.404223300970873</v>
      </c>
      <c r="P6" s="51">
        <f>(V6+V6*$K$2/100)*$P$3/$M$2</f>
        <v>391.54500000000002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328.90090750000002</v>
      </c>
      <c r="L7" s="52">
        <f t="shared" ref="L7:L28" si="10">VALUE(M7*$K$2/$K$3)</f>
        <v>9.8670272250000011</v>
      </c>
      <c r="M7" s="51">
        <f t="shared" ref="M7:M28" si="11">(U7+U7*$K$2/100)*$M$3</f>
        <v>338.76793472500003</v>
      </c>
      <c r="N7" s="53">
        <f t="shared" ref="N7:N28" si="12">VALUE(P7*100/$K$3)</f>
        <v>380.14077669902912</v>
      </c>
      <c r="O7" s="53">
        <f t="shared" ref="O7:O28" si="13">VALUE(P7*$K$2/$K$3)</f>
        <v>11.404223300970873</v>
      </c>
      <c r="P7" s="51">
        <f t="shared" ref="P7:P28" si="14">(V7+V7*$K$2/100)*$P$3/$M$2</f>
        <v>391.54500000000002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349.27530000000002</v>
      </c>
      <c r="L8" s="52">
        <f t="shared" si="10"/>
        <v>10.478259000000001</v>
      </c>
      <c r="M8" s="51">
        <f t="shared" si="11"/>
        <v>359.75355900000005</v>
      </c>
      <c r="N8" s="53">
        <f t="shared" si="12"/>
        <v>403.68932038834953</v>
      </c>
      <c r="O8" s="53">
        <f t="shared" si="13"/>
        <v>12.110679611650486</v>
      </c>
      <c r="P8" s="51">
        <f t="shared" si="14"/>
        <v>415.8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349.27530000000002</v>
      </c>
      <c r="L9" s="52">
        <f t="shared" si="10"/>
        <v>10.478259000000001</v>
      </c>
      <c r="M9" s="51">
        <f t="shared" si="11"/>
        <v>359.75355900000005</v>
      </c>
      <c r="N9" s="53">
        <f t="shared" si="12"/>
        <v>403.68932038834953</v>
      </c>
      <c r="O9" s="53">
        <f t="shared" si="13"/>
        <v>12.110679611650486</v>
      </c>
      <c r="P9" s="51">
        <f t="shared" si="14"/>
        <v>415.8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553.01922500000001</v>
      </c>
      <c r="L10" s="52">
        <f t="shared" si="10"/>
        <v>16.59057675</v>
      </c>
      <c r="M10" s="51">
        <f t="shared" si="11"/>
        <v>569.60980174999997</v>
      </c>
      <c r="N10" s="53">
        <f t="shared" si="12"/>
        <v>639.17475728155341</v>
      </c>
      <c r="O10" s="53">
        <f t="shared" si="13"/>
        <v>19.175242718446604</v>
      </c>
      <c r="P10" s="51">
        <f t="shared" si="14"/>
        <v>658.35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553.01922500000001</v>
      </c>
      <c r="L11" s="52">
        <f t="shared" si="10"/>
        <v>16.59057675</v>
      </c>
      <c r="M11" s="51">
        <f t="shared" si="11"/>
        <v>569.60980174999997</v>
      </c>
      <c r="N11" s="53">
        <f t="shared" si="12"/>
        <v>639.17475728155341</v>
      </c>
      <c r="O11" s="53">
        <f t="shared" si="13"/>
        <v>19.175242718446604</v>
      </c>
      <c r="P11" s="51">
        <f t="shared" si="14"/>
        <v>658.35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553.01922500000001</v>
      </c>
      <c r="L12" s="52">
        <f t="shared" si="10"/>
        <v>16.59057675</v>
      </c>
      <c r="M12" s="51">
        <f t="shared" si="11"/>
        <v>569.60980174999997</v>
      </c>
      <c r="N12" s="53">
        <f t="shared" si="12"/>
        <v>639.17475728155341</v>
      </c>
      <c r="O12" s="53">
        <f t="shared" si="13"/>
        <v>19.175242718446604</v>
      </c>
      <c r="P12" s="51">
        <f t="shared" si="14"/>
        <v>658.35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727.65687500000001</v>
      </c>
      <c r="L13" s="52">
        <f t="shared" si="10"/>
        <v>21.829706249999997</v>
      </c>
      <c r="M13" s="51">
        <f t="shared" si="11"/>
        <v>749.48658124999997</v>
      </c>
      <c r="N13" s="53">
        <f t="shared" si="12"/>
        <v>841.01941747572812</v>
      </c>
      <c r="O13" s="53">
        <f t="shared" si="13"/>
        <v>25.230582524271846</v>
      </c>
      <c r="P13" s="51">
        <f t="shared" si="14"/>
        <v>866.25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727.65687500000001</v>
      </c>
      <c r="L14" s="52">
        <f t="shared" si="10"/>
        <v>21.829706249999997</v>
      </c>
      <c r="M14" s="51">
        <f t="shared" si="11"/>
        <v>749.48658124999997</v>
      </c>
      <c r="N14" s="53">
        <f t="shared" si="12"/>
        <v>841.01941747572812</v>
      </c>
      <c r="O14" s="53">
        <f t="shared" si="13"/>
        <v>25.230582524271846</v>
      </c>
      <c r="P14" s="51">
        <f t="shared" si="14"/>
        <v>866.25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400.21128125000007</v>
      </c>
      <c r="L15" s="52">
        <f t="shared" si="10"/>
        <v>12.006338437500002</v>
      </c>
      <c r="M15" s="51">
        <f t="shared" si="11"/>
        <v>412.21761968750008</v>
      </c>
      <c r="N15" s="53">
        <f t="shared" si="12"/>
        <v>462.56067961165047</v>
      </c>
      <c r="O15" s="53">
        <f t="shared" si="13"/>
        <v>13.876820388349515</v>
      </c>
      <c r="P15" s="51">
        <f t="shared" si="14"/>
        <v>476.4375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400.21128125000007</v>
      </c>
      <c r="L16" s="52">
        <f t="shared" si="10"/>
        <v>12.006338437500002</v>
      </c>
      <c r="M16" s="51">
        <f t="shared" si="11"/>
        <v>412.21761968750008</v>
      </c>
      <c r="N16" s="53">
        <f t="shared" si="12"/>
        <v>462.56067961165047</v>
      </c>
      <c r="O16" s="53">
        <f t="shared" si="13"/>
        <v>13.876820388349515</v>
      </c>
      <c r="P16" s="51">
        <f t="shared" si="14"/>
        <v>476.4375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400.21128125000007</v>
      </c>
      <c r="L17" s="52">
        <f t="shared" si="10"/>
        <v>12.006338437500002</v>
      </c>
      <c r="M17" s="51">
        <f t="shared" si="11"/>
        <v>412.21761968750008</v>
      </c>
      <c r="N17" s="53">
        <f t="shared" si="12"/>
        <v>462.56067961165047</v>
      </c>
      <c r="O17" s="53">
        <f t="shared" si="13"/>
        <v>13.876820388349515</v>
      </c>
      <c r="P17" s="51">
        <f t="shared" si="14"/>
        <v>476.4375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436.59412500000008</v>
      </c>
      <c r="L18" s="52">
        <f t="shared" si="10"/>
        <v>13.097823750000003</v>
      </c>
      <c r="M18" s="51">
        <f t="shared" si="11"/>
        <v>449.69194875000005</v>
      </c>
      <c r="N18" s="53">
        <f t="shared" si="12"/>
        <v>504.61165048543705</v>
      </c>
      <c r="O18" s="53">
        <f t="shared" si="13"/>
        <v>15.138349514563112</v>
      </c>
      <c r="P18" s="51">
        <f t="shared" si="14"/>
        <v>519.75000000000011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291.06274999999999</v>
      </c>
      <c r="L19" s="52">
        <f t="shared" si="10"/>
        <v>8.7318824999999993</v>
      </c>
      <c r="M19" s="51">
        <f t="shared" si="11"/>
        <v>299.79463249999998</v>
      </c>
      <c r="N19" s="53">
        <f t="shared" si="12"/>
        <v>336.40776699029135</v>
      </c>
      <c r="O19" s="53">
        <f t="shared" si="13"/>
        <v>10.092233009708741</v>
      </c>
      <c r="P19" s="51">
        <f t="shared" si="14"/>
        <v>346.50000000000006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218.29706250000004</v>
      </c>
      <c r="L20" s="52">
        <f t="shared" si="10"/>
        <v>6.5489118750000017</v>
      </c>
      <c r="M20" s="51">
        <f t="shared" si="11"/>
        <v>224.84597437500003</v>
      </c>
      <c r="N20" s="53">
        <f t="shared" si="12"/>
        <v>252.30582524271853</v>
      </c>
      <c r="O20" s="53">
        <f t="shared" si="13"/>
        <v>7.569174757281556</v>
      </c>
      <c r="P20" s="51">
        <f t="shared" si="14"/>
        <v>259.87500000000006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163.72279687500003</v>
      </c>
      <c r="L21" s="52">
        <f t="shared" si="10"/>
        <v>4.9116839062500004</v>
      </c>
      <c r="M21" s="51">
        <f t="shared" si="11"/>
        <v>168.63448078125001</v>
      </c>
      <c r="N21" s="53">
        <f t="shared" si="12"/>
        <v>189.2293689320388</v>
      </c>
      <c r="O21" s="53">
        <f t="shared" si="13"/>
        <v>5.6768810679611637</v>
      </c>
      <c r="P21" s="51">
        <f t="shared" si="14"/>
        <v>194.90624999999997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545.74265624999987</v>
      </c>
      <c r="L22" s="52">
        <f t="shared" si="10"/>
        <v>16.372279687499997</v>
      </c>
      <c r="M22" s="51">
        <f t="shared" si="11"/>
        <v>562.11493593749992</v>
      </c>
      <c r="N22" s="53">
        <f t="shared" si="12"/>
        <v>630.76456310679612</v>
      </c>
      <c r="O22" s="53">
        <f t="shared" si="13"/>
        <v>18.922936893203882</v>
      </c>
      <c r="P22" s="51">
        <f t="shared" si="14"/>
        <v>649.6875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582.12549999999999</v>
      </c>
      <c r="L23" s="52">
        <f t="shared" si="10"/>
        <v>17.463764999999999</v>
      </c>
      <c r="M23" s="51">
        <f t="shared" si="11"/>
        <v>599.58926499999995</v>
      </c>
      <c r="N23" s="53">
        <f t="shared" si="12"/>
        <v>672.8155339805827</v>
      </c>
      <c r="O23" s="53">
        <f t="shared" si="13"/>
        <v>20.184466019417481</v>
      </c>
      <c r="P23" s="51">
        <f t="shared" si="14"/>
        <v>693.00000000000011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298.33931874999996</v>
      </c>
      <c r="L24" s="52">
        <f t="shared" si="10"/>
        <v>8.9501795624999989</v>
      </c>
      <c r="M24" s="51">
        <f t="shared" si="11"/>
        <v>307.28949831249997</v>
      </c>
      <c r="N24" s="53">
        <f t="shared" si="12"/>
        <v>344.81796116504853</v>
      </c>
      <c r="O24" s="53">
        <f t="shared" si="13"/>
        <v>10.344538834951457</v>
      </c>
      <c r="P24" s="51">
        <f t="shared" si="14"/>
        <v>355.16250000000002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298.33931874999996</v>
      </c>
      <c r="L25" s="52">
        <f t="shared" si="10"/>
        <v>8.9501795624999989</v>
      </c>
      <c r="M25" s="51">
        <f t="shared" si="11"/>
        <v>307.28949831249997</v>
      </c>
      <c r="N25" s="53">
        <f t="shared" si="12"/>
        <v>344.81796116504853</v>
      </c>
      <c r="O25" s="53">
        <f t="shared" si="13"/>
        <v>10.344538834951457</v>
      </c>
      <c r="P25" s="51">
        <f t="shared" si="14"/>
        <v>355.16250000000002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327.44559375000006</v>
      </c>
      <c r="L26" s="52">
        <f t="shared" si="10"/>
        <v>9.8233678125000008</v>
      </c>
      <c r="M26" s="51">
        <f t="shared" si="11"/>
        <v>337.26896156250001</v>
      </c>
      <c r="N26" s="53">
        <f t="shared" si="12"/>
        <v>378.45873786407759</v>
      </c>
      <c r="O26" s="53">
        <f t="shared" si="13"/>
        <v>11.353762135922327</v>
      </c>
      <c r="P26" s="51">
        <f t="shared" si="14"/>
        <v>389.81249999999994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363.82843750000001</v>
      </c>
      <c r="L27" s="52">
        <f t="shared" si="10"/>
        <v>10.914853124999999</v>
      </c>
      <c r="M27" s="51">
        <f t="shared" si="11"/>
        <v>374.74329062499999</v>
      </c>
      <c r="N27" s="53">
        <f t="shared" si="12"/>
        <v>420.50970873786406</v>
      </c>
      <c r="O27" s="53">
        <f t="shared" si="13"/>
        <v>12.615291262135923</v>
      </c>
      <c r="P27" s="51">
        <f t="shared" si="14"/>
        <v>433.125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582.12549999999999</v>
      </c>
      <c r="L28" s="52">
        <f t="shared" si="10"/>
        <v>17.463764999999999</v>
      </c>
      <c r="M28" s="51">
        <f t="shared" si="11"/>
        <v>599.58926499999995</v>
      </c>
      <c r="N28" s="53">
        <f t="shared" si="12"/>
        <v>672.8155339805827</v>
      </c>
      <c r="O28" s="53">
        <f t="shared" si="13"/>
        <v>20.184466019417481</v>
      </c>
      <c r="P28" s="51">
        <f t="shared" si="14"/>
        <v>693.00000000000011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155.78640776699024</v>
      </c>
      <c r="C31" s="50">
        <f>VALUE(D31*$K$2/$K$3)</f>
        <v>4.6735922330097077</v>
      </c>
      <c r="D31" s="51">
        <f>(R31+R31*$K$2/100)*$D$3/$M$2</f>
        <v>160.45999999999995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351.35466666666673</v>
      </c>
      <c r="I31" s="50">
        <f>VALUE(J31*$K$2/$K$3)</f>
        <v>10.540640000000002</v>
      </c>
      <c r="J31" s="51">
        <f>(T31+T31*$K$2/100)*$I$3</f>
        <v>361.89530666666673</v>
      </c>
      <c r="K31" s="53">
        <f>VALUE(M31*100/$K$3)</f>
        <v>436.59279576051779</v>
      </c>
      <c r="L31" s="53">
        <f>VALUE(M31*$K$2/$K$3)</f>
        <v>13.097783872815535</v>
      </c>
      <c r="M31" s="61">
        <f>(U31+U31*$K$2/100)*$M$3-2</f>
        <v>449.69057963333336</v>
      </c>
      <c r="N31" s="53">
        <f>VALUE(P31*100/$K$3)</f>
        <v>504.91262135922335</v>
      </c>
      <c r="O31" s="53">
        <f>VALUE(P31*$K$2/$K$3)</f>
        <v>15.147378640776703</v>
      </c>
      <c r="P31" s="51">
        <f>(V31+V31*$K$2/100)*$P$3/$M$2-2</f>
        <v>520.06000000000006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155.78640776699024</v>
      </c>
      <c r="C32" s="50">
        <f t="shared" ref="C32:C53" si="22">VALUE(D32*$K$2/$K$3)</f>
        <v>4.6735922330097077</v>
      </c>
      <c r="D32" s="51">
        <f t="shared" ref="D32:D53" si="23">(R32+R32*$K$2/100)*$D$3/$M$2</f>
        <v>160.45999999999995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351.35466666666673</v>
      </c>
      <c r="I32" s="50">
        <f t="shared" ref="I32:I53" si="28">VALUE(J32*$K$2/$K$3)</f>
        <v>10.540640000000002</v>
      </c>
      <c r="J32" s="51">
        <f t="shared" ref="J32:J53" si="29">(T32+T32*$K$2/100)*$I$3</f>
        <v>361.89530666666673</v>
      </c>
      <c r="K32" s="53">
        <f t="shared" ref="K32:K53" si="30">VALUE(M32*100/$K$3)</f>
        <v>436.59279576051779</v>
      </c>
      <c r="L32" s="53">
        <f t="shared" ref="L32:L53" si="31">VALUE(M32*$K$2/$K$3)</f>
        <v>13.097783872815535</v>
      </c>
      <c r="M32" s="61">
        <f t="shared" ref="M32:M53" si="32">(U32+U32*$K$2/100)*$M$3-2</f>
        <v>449.69057963333336</v>
      </c>
      <c r="N32" s="53">
        <f t="shared" ref="N32:N53" si="33">VALUE(P32*100/$K$3)</f>
        <v>504.91262135922335</v>
      </c>
      <c r="O32" s="53">
        <f t="shared" ref="O32:O53" si="34">VALUE(P32*$K$2/$K$3)</f>
        <v>15.147378640776703</v>
      </c>
      <c r="P32" s="51">
        <f t="shared" ref="P32:P53" si="35">(V32+V32*$K$2/100)*$P$3/$M$2-2</f>
        <v>520.06000000000006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165.43689320388347</v>
      </c>
      <c r="C33" s="50">
        <f t="shared" si="22"/>
        <v>4.9631067961165041</v>
      </c>
      <c r="D33" s="51">
        <f t="shared" si="23"/>
        <v>170.39999999999998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373.12</v>
      </c>
      <c r="I33" s="50">
        <f t="shared" si="28"/>
        <v>11.1936</v>
      </c>
      <c r="J33" s="51">
        <f t="shared" si="29"/>
        <v>384.31360000000001</v>
      </c>
      <c r="K33" s="53">
        <f t="shared" si="30"/>
        <v>463.75865242718453</v>
      </c>
      <c r="L33" s="53">
        <f t="shared" si="31"/>
        <v>13.912759572815533</v>
      </c>
      <c r="M33" s="61">
        <f t="shared" si="32"/>
        <v>477.67141200000003</v>
      </c>
      <c r="N33" s="53">
        <f t="shared" si="33"/>
        <v>536.31067961165047</v>
      </c>
      <c r="O33" s="53">
        <f t="shared" si="34"/>
        <v>16.089320388349513</v>
      </c>
      <c r="P33" s="51">
        <f t="shared" si="35"/>
        <v>552.4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165.43689320388347</v>
      </c>
      <c r="C34" s="50">
        <f t="shared" si="22"/>
        <v>4.9631067961165041</v>
      </c>
      <c r="D34" s="51">
        <f t="shared" si="23"/>
        <v>170.39999999999998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373.12</v>
      </c>
      <c r="I34" s="50">
        <f t="shared" si="28"/>
        <v>11.1936</v>
      </c>
      <c r="J34" s="51">
        <f t="shared" si="29"/>
        <v>384.31360000000001</v>
      </c>
      <c r="K34" s="53">
        <f t="shared" si="30"/>
        <v>463.75865242718453</v>
      </c>
      <c r="L34" s="53">
        <f t="shared" si="31"/>
        <v>13.912759572815533</v>
      </c>
      <c r="M34" s="61">
        <f t="shared" si="32"/>
        <v>477.67141200000003</v>
      </c>
      <c r="N34" s="53">
        <f t="shared" si="33"/>
        <v>536.31067961165047</v>
      </c>
      <c r="O34" s="53">
        <f t="shared" si="34"/>
        <v>16.089320388349513</v>
      </c>
      <c r="P34" s="51">
        <f t="shared" si="35"/>
        <v>552.4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261.94174757281553</v>
      </c>
      <c r="C35" s="50">
        <f t="shared" si="22"/>
        <v>7.8582524271844667</v>
      </c>
      <c r="D35" s="51">
        <f t="shared" si="23"/>
        <v>269.8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590.77333333333331</v>
      </c>
      <c r="I35" s="50">
        <f t="shared" si="28"/>
        <v>17.723199999999999</v>
      </c>
      <c r="J35" s="51">
        <f t="shared" si="29"/>
        <v>608.49653333333333</v>
      </c>
      <c r="K35" s="53">
        <f t="shared" si="30"/>
        <v>735.41721909385114</v>
      </c>
      <c r="L35" s="53">
        <f t="shared" si="31"/>
        <v>22.062516572815532</v>
      </c>
      <c r="M35" s="61">
        <f t="shared" si="32"/>
        <v>757.47973566666667</v>
      </c>
      <c r="N35" s="53">
        <f t="shared" si="33"/>
        <v>850.29126213592235</v>
      </c>
      <c r="O35" s="53">
        <f t="shared" si="34"/>
        <v>25.508737864077666</v>
      </c>
      <c r="P35" s="51">
        <f t="shared" si="35"/>
        <v>875.8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261.94174757281553</v>
      </c>
      <c r="C36" s="50">
        <f t="shared" si="22"/>
        <v>7.8582524271844667</v>
      </c>
      <c r="D36" s="51">
        <f t="shared" si="23"/>
        <v>269.8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590.77333333333331</v>
      </c>
      <c r="I36" s="50">
        <f t="shared" si="28"/>
        <v>17.723199999999999</v>
      </c>
      <c r="J36" s="51">
        <f t="shared" si="29"/>
        <v>608.49653333333333</v>
      </c>
      <c r="K36" s="53">
        <f t="shared" si="30"/>
        <v>735.41721909385114</v>
      </c>
      <c r="L36" s="53">
        <f t="shared" si="31"/>
        <v>22.062516572815532</v>
      </c>
      <c r="M36" s="61">
        <f t="shared" si="32"/>
        <v>757.47973566666667</v>
      </c>
      <c r="N36" s="53">
        <f t="shared" si="33"/>
        <v>850.29126213592235</v>
      </c>
      <c r="O36" s="53">
        <f t="shared" si="34"/>
        <v>25.508737864077666</v>
      </c>
      <c r="P36" s="51">
        <f t="shared" si="35"/>
        <v>875.8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261.94174757281553</v>
      </c>
      <c r="C37" s="50">
        <f t="shared" si="22"/>
        <v>7.8582524271844667</v>
      </c>
      <c r="D37" s="51">
        <f t="shared" si="23"/>
        <v>269.8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590.77333333333331</v>
      </c>
      <c r="I37" s="50">
        <f t="shared" si="28"/>
        <v>17.723199999999999</v>
      </c>
      <c r="J37" s="51">
        <f t="shared" si="29"/>
        <v>608.49653333333333</v>
      </c>
      <c r="K37" s="53">
        <f t="shared" si="30"/>
        <v>735.41721909385114</v>
      </c>
      <c r="L37" s="53">
        <f t="shared" si="31"/>
        <v>22.062516572815532</v>
      </c>
      <c r="M37" s="61">
        <f t="shared" si="32"/>
        <v>757.47973566666667</v>
      </c>
      <c r="N37" s="53">
        <f t="shared" si="33"/>
        <v>850.29126213592235</v>
      </c>
      <c r="O37" s="53">
        <f t="shared" si="34"/>
        <v>25.508737864077666</v>
      </c>
      <c r="P37" s="51">
        <f t="shared" si="35"/>
        <v>875.8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344.66019417475724</v>
      </c>
      <c r="C38" s="50">
        <f t="shared" si="22"/>
        <v>10.339805825242717</v>
      </c>
      <c r="D38" s="51">
        <f t="shared" si="23"/>
        <v>354.99999999999994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777.33333333333326</v>
      </c>
      <c r="I38" s="50">
        <f t="shared" si="28"/>
        <v>23.32</v>
      </c>
      <c r="J38" s="51">
        <f t="shared" si="29"/>
        <v>800.65333333333331</v>
      </c>
      <c r="K38" s="53">
        <f t="shared" si="30"/>
        <v>968.26741909385112</v>
      </c>
      <c r="L38" s="53">
        <f t="shared" si="31"/>
        <v>29.048022572815533</v>
      </c>
      <c r="M38" s="61">
        <f t="shared" si="32"/>
        <v>997.31544166666663</v>
      </c>
      <c r="N38" s="53">
        <f t="shared" si="33"/>
        <v>1119.4174757281553</v>
      </c>
      <c r="O38" s="53">
        <f t="shared" si="34"/>
        <v>33.582524271844662</v>
      </c>
      <c r="P38" s="51">
        <f t="shared" si="35"/>
        <v>1153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344.66019417475724</v>
      </c>
      <c r="C39" s="50">
        <f t="shared" si="22"/>
        <v>10.339805825242717</v>
      </c>
      <c r="D39" s="51">
        <f t="shared" si="23"/>
        <v>354.99999999999994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777.33333333333326</v>
      </c>
      <c r="I39" s="50">
        <f t="shared" si="28"/>
        <v>23.32</v>
      </c>
      <c r="J39" s="51">
        <f t="shared" si="29"/>
        <v>800.65333333333331</v>
      </c>
      <c r="K39" s="53">
        <f t="shared" si="30"/>
        <v>968.26741909385112</v>
      </c>
      <c r="L39" s="53">
        <f t="shared" si="31"/>
        <v>29.048022572815533</v>
      </c>
      <c r="M39" s="61">
        <f t="shared" si="32"/>
        <v>997.31544166666663</v>
      </c>
      <c r="N39" s="53">
        <f t="shared" si="33"/>
        <v>1119.4174757281553</v>
      </c>
      <c r="O39" s="53">
        <f t="shared" si="34"/>
        <v>33.582524271844662</v>
      </c>
      <c r="P39" s="51">
        <f t="shared" si="35"/>
        <v>1153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189.56310679611647</v>
      </c>
      <c r="C40" s="50">
        <f t="shared" si="22"/>
        <v>5.6868932038834936</v>
      </c>
      <c r="D40" s="51">
        <f t="shared" si="23"/>
        <v>195.24999999999997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427.53333333333336</v>
      </c>
      <c r="I40" s="50">
        <f t="shared" si="28"/>
        <v>12.826000000000001</v>
      </c>
      <c r="J40" s="51">
        <f t="shared" si="29"/>
        <v>440.35933333333332</v>
      </c>
      <c r="K40" s="53">
        <f t="shared" si="30"/>
        <v>531.67329409385115</v>
      </c>
      <c r="L40" s="53">
        <f t="shared" si="31"/>
        <v>15.950198822815535</v>
      </c>
      <c r="M40" s="61">
        <f t="shared" si="32"/>
        <v>547.62349291666669</v>
      </c>
      <c r="N40" s="53">
        <f t="shared" si="33"/>
        <v>614.80582524271847</v>
      </c>
      <c r="O40" s="53">
        <f t="shared" si="34"/>
        <v>18.444174757281555</v>
      </c>
      <c r="P40" s="51">
        <f t="shared" si="35"/>
        <v>633.25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189.56310679611647</v>
      </c>
      <c r="C41" s="50">
        <f t="shared" si="22"/>
        <v>5.6868932038834936</v>
      </c>
      <c r="D41" s="51">
        <f t="shared" si="23"/>
        <v>195.24999999999997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427.53333333333336</v>
      </c>
      <c r="I41" s="50">
        <f t="shared" si="28"/>
        <v>12.826000000000001</v>
      </c>
      <c r="J41" s="51">
        <f t="shared" si="29"/>
        <v>440.35933333333332</v>
      </c>
      <c r="K41" s="53">
        <f t="shared" si="30"/>
        <v>531.67329409385115</v>
      </c>
      <c r="L41" s="53">
        <f t="shared" si="31"/>
        <v>15.950198822815535</v>
      </c>
      <c r="M41" s="61">
        <f t="shared" si="32"/>
        <v>547.62349291666669</v>
      </c>
      <c r="N41" s="53">
        <f t="shared" si="33"/>
        <v>614.80582524271847</v>
      </c>
      <c r="O41" s="53">
        <f t="shared" si="34"/>
        <v>18.444174757281555</v>
      </c>
      <c r="P41" s="51">
        <f t="shared" si="35"/>
        <v>633.25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189.56310679611647</v>
      </c>
      <c r="C42" s="50">
        <f t="shared" si="22"/>
        <v>5.6868932038834936</v>
      </c>
      <c r="D42" s="51">
        <f t="shared" si="23"/>
        <v>195.24999999999997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427.53333333333336</v>
      </c>
      <c r="I42" s="50">
        <f t="shared" si="28"/>
        <v>12.826000000000001</v>
      </c>
      <c r="J42" s="51">
        <f t="shared" si="29"/>
        <v>440.35933333333332</v>
      </c>
      <c r="K42" s="53">
        <f t="shared" si="30"/>
        <v>531.67329409385115</v>
      </c>
      <c r="L42" s="53">
        <f t="shared" si="31"/>
        <v>15.950198822815535</v>
      </c>
      <c r="M42" s="61">
        <f t="shared" si="32"/>
        <v>547.62349291666669</v>
      </c>
      <c r="N42" s="53">
        <f t="shared" si="33"/>
        <v>614.80582524271847</v>
      </c>
      <c r="O42" s="53">
        <f t="shared" si="34"/>
        <v>18.444174757281555</v>
      </c>
      <c r="P42" s="51">
        <f t="shared" si="35"/>
        <v>633.25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206.79611650485433</v>
      </c>
      <c r="C43" s="50">
        <f t="shared" si="22"/>
        <v>6.2038834951456296</v>
      </c>
      <c r="D43" s="51">
        <f t="shared" si="23"/>
        <v>212.99999999999997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466.4</v>
      </c>
      <c r="I43" s="50">
        <f t="shared" si="28"/>
        <v>13.991999999999999</v>
      </c>
      <c r="J43" s="51">
        <f t="shared" si="29"/>
        <v>480.392</v>
      </c>
      <c r="K43" s="53">
        <f t="shared" si="30"/>
        <v>580.18375242718446</v>
      </c>
      <c r="L43" s="53">
        <f t="shared" si="31"/>
        <v>17.405512572815532</v>
      </c>
      <c r="M43" s="61">
        <f t="shared" si="32"/>
        <v>597.58926499999995</v>
      </c>
      <c r="N43" s="53">
        <f t="shared" si="33"/>
        <v>670.87378640776717</v>
      </c>
      <c r="O43" s="53">
        <f t="shared" si="34"/>
        <v>20.126213592233015</v>
      </c>
      <c r="P43" s="51">
        <f t="shared" si="35"/>
        <v>691.00000000000011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137.86407766990291</v>
      </c>
      <c r="C44" s="50">
        <f t="shared" si="22"/>
        <v>4.1359223300970873</v>
      </c>
      <c r="D44" s="51">
        <f t="shared" si="23"/>
        <v>142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310.93333333333339</v>
      </c>
      <c r="I44" s="50">
        <f t="shared" si="28"/>
        <v>9.3280000000000012</v>
      </c>
      <c r="J44" s="51">
        <f t="shared" si="29"/>
        <v>320.26133333333337</v>
      </c>
      <c r="K44" s="53">
        <f t="shared" si="30"/>
        <v>386.14191909385119</v>
      </c>
      <c r="L44" s="53">
        <f t="shared" si="31"/>
        <v>11.584257572815535</v>
      </c>
      <c r="M44" s="61">
        <f t="shared" si="32"/>
        <v>397.72617666666673</v>
      </c>
      <c r="N44" s="53">
        <f t="shared" si="33"/>
        <v>446.60194174757282</v>
      </c>
      <c r="O44" s="53">
        <f t="shared" si="34"/>
        <v>13.398058252427184</v>
      </c>
      <c r="P44" s="51">
        <f t="shared" si="35"/>
        <v>460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103.39805825242716</v>
      </c>
      <c r="C45" s="50">
        <f t="shared" si="22"/>
        <v>3.1019417475728148</v>
      </c>
      <c r="D45" s="51">
        <f t="shared" si="23"/>
        <v>106.49999999999999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233.2</v>
      </c>
      <c r="I45" s="50">
        <f t="shared" si="28"/>
        <v>6.9959999999999996</v>
      </c>
      <c r="J45" s="51">
        <f t="shared" si="29"/>
        <v>240.196</v>
      </c>
      <c r="K45" s="53">
        <f t="shared" si="30"/>
        <v>289.12100242718446</v>
      </c>
      <c r="L45" s="53">
        <f t="shared" si="31"/>
        <v>8.6736300728155324</v>
      </c>
      <c r="M45" s="61">
        <f t="shared" si="32"/>
        <v>297.79463249999998</v>
      </c>
      <c r="N45" s="53">
        <f t="shared" si="33"/>
        <v>334.46601941747582</v>
      </c>
      <c r="O45" s="53">
        <f t="shared" si="34"/>
        <v>10.033980582524274</v>
      </c>
      <c r="P45" s="51">
        <f t="shared" si="35"/>
        <v>344.50000000000006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77.548543689320383</v>
      </c>
      <c r="C46" s="50">
        <f t="shared" si="22"/>
        <v>2.3264563106796117</v>
      </c>
      <c r="D46" s="51">
        <f t="shared" si="23"/>
        <v>79.875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174.9</v>
      </c>
      <c r="I46" s="50">
        <f t="shared" si="28"/>
        <v>5.2469999999999999</v>
      </c>
      <c r="J46" s="51">
        <f t="shared" si="29"/>
        <v>180.14700000000002</v>
      </c>
      <c r="K46" s="53">
        <f t="shared" si="30"/>
        <v>216.35531492718451</v>
      </c>
      <c r="L46" s="53">
        <f t="shared" si="31"/>
        <v>6.4906594478155357</v>
      </c>
      <c r="M46" s="61">
        <f t="shared" si="32"/>
        <v>222.84597437500003</v>
      </c>
      <c r="N46" s="53">
        <f t="shared" si="33"/>
        <v>250.364077669903</v>
      </c>
      <c r="O46" s="53">
        <f t="shared" si="34"/>
        <v>7.51092233009709</v>
      </c>
      <c r="P46" s="51">
        <f t="shared" si="35"/>
        <v>257.87500000000006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258.49514563106794</v>
      </c>
      <c r="C47" s="50">
        <f t="shared" si="22"/>
        <v>7.7548543689320386</v>
      </c>
      <c r="D47" s="51">
        <f t="shared" si="23"/>
        <v>266.25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583</v>
      </c>
      <c r="I47" s="50">
        <f t="shared" si="28"/>
        <v>17.490000000000002</v>
      </c>
      <c r="J47" s="51">
        <f t="shared" si="29"/>
        <v>600.49</v>
      </c>
      <c r="K47" s="53">
        <f t="shared" si="30"/>
        <v>725.71512742718448</v>
      </c>
      <c r="L47" s="53">
        <f t="shared" si="31"/>
        <v>21.771453822815531</v>
      </c>
      <c r="M47" s="61">
        <f t="shared" si="32"/>
        <v>747.48658124999997</v>
      </c>
      <c r="N47" s="53">
        <f t="shared" si="33"/>
        <v>839.07766990291259</v>
      </c>
      <c r="O47" s="53">
        <f t="shared" si="34"/>
        <v>25.172330097087379</v>
      </c>
      <c r="P47" s="51">
        <f t="shared" si="35"/>
        <v>864.25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275.72815533980582</v>
      </c>
      <c r="C48" s="50">
        <f t="shared" si="22"/>
        <v>8.2718446601941746</v>
      </c>
      <c r="D48" s="51">
        <f t="shared" si="23"/>
        <v>284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621.86666666666679</v>
      </c>
      <c r="I48" s="50">
        <f t="shared" si="28"/>
        <v>18.656000000000002</v>
      </c>
      <c r="J48" s="51">
        <f t="shared" si="29"/>
        <v>640.52266666666674</v>
      </c>
      <c r="K48" s="53">
        <f t="shared" si="30"/>
        <v>774.2255857605179</v>
      </c>
      <c r="L48" s="53">
        <f t="shared" si="31"/>
        <v>23.226767572815536</v>
      </c>
      <c r="M48" s="61">
        <f t="shared" si="32"/>
        <v>797.45235333333346</v>
      </c>
      <c r="N48" s="53">
        <f t="shared" si="33"/>
        <v>895.14563106796118</v>
      </c>
      <c r="O48" s="53">
        <f t="shared" si="34"/>
        <v>26.854368932038835</v>
      </c>
      <c r="P48" s="51">
        <f t="shared" si="35"/>
        <v>922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141.31067961165047</v>
      </c>
      <c r="C49" s="50">
        <f t="shared" si="22"/>
        <v>4.2393203883495145</v>
      </c>
      <c r="D49" s="51">
        <f t="shared" si="23"/>
        <v>145.54999999999998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318.70666666666665</v>
      </c>
      <c r="I49" s="50">
        <f t="shared" si="28"/>
        <v>9.5611999999999995</v>
      </c>
      <c r="J49" s="51">
        <f t="shared" si="29"/>
        <v>328.26786666666663</v>
      </c>
      <c r="K49" s="53">
        <f t="shared" si="30"/>
        <v>395.84401076051785</v>
      </c>
      <c r="L49" s="53">
        <f t="shared" si="31"/>
        <v>11.875320322815535</v>
      </c>
      <c r="M49" s="61">
        <f t="shared" si="32"/>
        <v>407.71933108333337</v>
      </c>
      <c r="N49" s="53">
        <f t="shared" si="33"/>
        <v>457.81553398058253</v>
      </c>
      <c r="O49" s="53">
        <f t="shared" si="34"/>
        <v>13.734466019417477</v>
      </c>
      <c r="P49" s="51">
        <f t="shared" si="35"/>
        <v>471.55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141.31067961165047</v>
      </c>
      <c r="C50" s="50">
        <f t="shared" si="22"/>
        <v>4.2393203883495145</v>
      </c>
      <c r="D50" s="51">
        <f t="shared" si="23"/>
        <v>145.54999999999998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318.70666666666665</v>
      </c>
      <c r="I50" s="50">
        <f t="shared" si="28"/>
        <v>9.5611999999999995</v>
      </c>
      <c r="J50" s="51">
        <f t="shared" si="29"/>
        <v>328.26786666666663</v>
      </c>
      <c r="K50" s="53">
        <f t="shared" si="30"/>
        <v>395.84401076051785</v>
      </c>
      <c r="L50" s="53">
        <f t="shared" si="31"/>
        <v>11.875320322815535</v>
      </c>
      <c r="M50" s="61">
        <f t="shared" si="32"/>
        <v>407.71933108333337</v>
      </c>
      <c r="N50" s="53">
        <f t="shared" si="33"/>
        <v>457.81553398058253</v>
      </c>
      <c r="O50" s="53">
        <f t="shared" si="34"/>
        <v>13.734466019417477</v>
      </c>
      <c r="P50" s="51">
        <f t="shared" si="35"/>
        <v>471.55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155.09708737864077</v>
      </c>
      <c r="C51" s="50">
        <f t="shared" si="22"/>
        <v>4.6529126213592233</v>
      </c>
      <c r="D51" s="51">
        <f t="shared" si="23"/>
        <v>159.75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349.8</v>
      </c>
      <c r="I51" s="50">
        <f t="shared" si="28"/>
        <v>10.494</v>
      </c>
      <c r="J51" s="51">
        <f t="shared" si="29"/>
        <v>360.29400000000004</v>
      </c>
      <c r="K51" s="53">
        <f t="shared" si="30"/>
        <v>434.65237742718455</v>
      </c>
      <c r="L51" s="53">
        <f t="shared" si="31"/>
        <v>13.039571322815537</v>
      </c>
      <c r="M51" s="61">
        <f t="shared" si="32"/>
        <v>447.69194875000005</v>
      </c>
      <c r="N51" s="53">
        <f t="shared" si="33"/>
        <v>502.66990291262152</v>
      </c>
      <c r="O51" s="53">
        <f t="shared" si="34"/>
        <v>15.080097087378645</v>
      </c>
      <c r="P51" s="51">
        <f t="shared" si="35"/>
        <v>517.75000000000011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172.33009708737862</v>
      </c>
      <c r="C52" s="50">
        <f t="shared" si="22"/>
        <v>5.1699029126213585</v>
      </c>
      <c r="D52" s="51">
        <f t="shared" si="23"/>
        <v>177.49999999999997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388.66666666666663</v>
      </c>
      <c r="I52" s="50">
        <f t="shared" si="28"/>
        <v>11.66</v>
      </c>
      <c r="J52" s="51">
        <f t="shared" si="29"/>
        <v>400.32666666666665</v>
      </c>
      <c r="K52" s="53">
        <f t="shared" si="30"/>
        <v>483.16283576051774</v>
      </c>
      <c r="L52" s="53">
        <f t="shared" si="31"/>
        <v>14.494885072815533</v>
      </c>
      <c r="M52" s="61">
        <f t="shared" si="32"/>
        <v>497.65772083333331</v>
      </c>
      <c r="N52" s="53">
        <f t="shared" si="33"/>
        <v>558.73786407766988</v>
      </c>
      <c r="O52" s="53">
        <f t="shared" si="34"/>
        <v>16.762135922330096</v>
      </c>
      <c r="P52" s="51">
        <f t="shared" si="35"/>
        <v>575.5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275.72815533980582</v>
      </c>
      <c r="C53" s="50">
        <f t="shared" si="22"/>
        <v>8.2718446601941746</v>
      </c>
      <c r="D53" s="51">
        <f t="shared" si="23"/>
        <v>284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621.86666666666679</v>
      </c>
      <c r="I53" s="50">
        <f t="shared" si="28"/>
        <v>18.656000000000002</v>
      </c>
      <c r="J53" s="51">
        <f t="shared" si="29"/>
        <v>640.52266666666674</v>
      </c>
      <c r="K53" s="53">
        <f t="shared" si="30"/>
        <v>774.2255857605179</v>
      </c>
      <c r="L53" s="53">
        <f t="shared" si="31"/>
        <v>23.226767572815536</v>
      </c>
      <c r="M53" s="61">
        <f t="shared" si="32"/>
        <v>797.45235333333346</v>
      </c>
      <c r="N53" s="53">
        <f t="shared" si="33"/>
        <v>895.14563106796118</v>
      </c>
      <c r="O53" s="53">
        <f t="shared" si="34"/>
        <v>26.854368932038835</v>
      </c>
      <c r="P53" s="51">
        <f t="shared" si="35"/>
        <v>922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B31" workbookViewId="0">
      <selection activeCell="W31" sqref="W31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338.49150000000003</v>
      </c>
      <c r="L6" s="52">
        <f>VALUE(M6*$K$2/$K$3)</f>
        <v>10.154745000000002</v>
      </c>
      <c r="M6" s="51">
        <f>U6+U6*$K$2/100</f>
        <v>348.64624500000002</v>
      </c>
      <c r="N6" s="53">
        <f>VALUE(P6*100/$K$3)</f>
        <v>406.8</v>
      </c>
      <c r="O6" s="53">
        <f>VALUE(P6*$K$2/$K$3)</f>
        <v>12.204000000000002</v>
      </c>
      <c r="P6" s="51">
        <f>V6+V6*$K$2/100</f>
        <v>419.00400000000002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359.46000000000004</v>
      </c>
      <c r="L8" s="52">
        <f t="shared" si="10"/>
        <v>10.783800000000001</v>
      </c>
      <c r="M8" s="51">
        <f t="shared" si="11"/>
        <v>370.24380000000002</v>
      </c>
      <c r="N8" s="53">
        <f t="shared" si="12"/>
        <v>432</v>
      </c>
      <c r="O8" s="53">
        <f t="shared" si="13"/>
        <v>12.959999999999999</v>
      </c>
      <c r="P8" s="51">
        <f t="shared" si="14"/>
        <v>444.96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569.14499999999998</v>
      </c>
      <c r="L10" s="52">
        <f t="shared" si="10"/>
        <v>17.074349999999999</v>
      </c>
      <c r="M10" s="51">
        <f t="shared" si="11"/>
        <v>586.21934999999996</v>
      </c>
      <c r="N10" s="53">
        <f t="shared" si="12"/>
        <v>684</v>
      </c>
      <c r="O10" s="53">
        <f t="shared" si="13"/>
        <v>20.52</v>
      </c>
      <c r="P10" s="51">
        <f t="shared" si="14"/>
        <v>704.52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569.14499999999998</v>
      </c>
      <c r="L12" s="52">
        <f t="shared" si="10"/>
        <v>17.074349999999999</v>
      </c>
      <c r="M12" s="51">
        <f t="shared" si="11"/>
        <v>586.21934999999996</v>
      </c>
      <c r="N12" s="53">
        <f t="shared" si="12"/>
        <v>684</v>
      </c>
      <c r="O12" s="53">
        <f t="shared" si="13"/>
        <v>20.52</v>
      </c>
      <c r="P12" s="51">
        <f t="shared" si="14"/>
        <v>704.52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748.875</v>
      </c>
      <c r="L13" s="52">
        <f t="shared" si="10"/>
        <v>22.466249999999999</v>
      </c>
      <c r="M13" s="51">
        <f t="shared" si="11"/>
        <v>771.34124999999995</v>
      </c>
      <c r="N13" s="53">
        <f t="shared" si="12"/>
        <v>900</v>
      </c>
      <c r="O13" s="53">
        <f t="shared" si="13"/>
        <v>27</v>
      </c>
      <c r="P13" s="51">
        <f t="shared" si="14"/>
        <v>927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411.88125000000002</v>
      </c>
      <c r="L15" s="52">
        <f t="shared" si="10"/>
        <v>12.356437500000002</v>
      </c>
      <c r="M15" s="51">
        <f t="shared" si="11"/>
        <v>424.23768750000005</v>
      </c>
      <c r="N15" s="53">
        <f t="shared" si="12"/>
        <v>495</v>
      </c>
      <c r="O15" s="53">
        <f t="shared" si="13"/>
        <v>14.850000000000001</v>
      </c>
      <c r="P15" s="51">
        <f t="shared" si="14"/>
        <v>509.85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411.88125000000002</v>
      </c>
      <c r="L17" s="52">
        <f t="shared" si="10"/>
        <v>12.356437500000002</v>
      </c>
      <c r="M17" s="51">
        <f t="shared" si="11"/>
        <v>424.23768750000005</v>
      </c>
      <c r="N17" s="53">
        <f t="shared" si="12"/>
        <v>495</v>
      </c>
      <c r="O17" s="53">
        <f t="shared" si="13"/>
        <v>14.850000000000001</v>
      </c>
      <c r="P17" s="51">
        <f t="shared" si="14"/>
        <v>509.85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307.03874999999999</v>
      </c>
      <c r="L24" s="52">
        <f t="shared" si="10"/>
        <v>9.2111625000000004</v>
      </c>
      <c r="M24" s="51">
        <f t="shared" si="11"/>
        <v>316.24991249999999</v>
      </c>
      <c r="N24" s="53">
        <f t="shared" si="12"/>
        <v>369</v>
      </c>
      <c r="O24" s="53">
        <f t="shared" si="13"/>
        <v>11.07</v>
      </c>
      <c r="P24" s="51">
        <f t="shared" si="14"/>
        <v>380.07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160.45999999999998</v>
      </c>
      <c r="C31" s="50">
        <f>VALUE(D31*$K$2/$K$3)</f>
        <v>4.8137999999999996</v>
      </c>
      <c r="D31" s="51">
        <f>R31+R31*$K$2/100</f>
        <v>165.27379999999997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361.6</v>
      </c>
      <c r="I31" s="50">
        <f>VALUE(J31*$K$2/$K$3)</f>
        <v>10.848000000000001</v>
      </c>
      <c r="J31" s="51">
        <f>T31+T31*$K$2/100</f>
        <v>372.44800000000004</v>
      </c>
      <c r="K31" s="53">
        <f>VALUE(M31*100/$K$3)</f>
        <v>451.32200000000006</v>
      </c>
      <c r="L31" s="53">
        <f>VALUE(M31*$K$2/$K$3)</f>
        <v>13.539660000000001</v>
      </c>
      <c r="M31" s="55">
        <f>U31+U31*$K$2/100</f>
        <v>464.86166000000003</v>
      </c>
      <c r="N31" s="53">
        <f>VALUE(P31*100/$K$3)</f>
        <v>542.40000000000009</v>
      </c>
      <c r="O31" s="53">
        <f>VALUE(P31*$K$2/$K$3)</f>
        <v>16.272000000000002</v>
      </c>
      <c r="P31" s="51">
        <f>V31+V31*$K$2/100</f>
        <v>558.67200000000003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170.39999999999998</v>
      </c>
      <c r="C33" s="50">
        <f t="shared" si="22"/>
        <v>5.1119999999999992</v>
      </c>
      <c r="D33" s="51">
        <f t="shared" si="23"/>
        <v>175.51199999999997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384</v>
      </c>
      <c r="I33" s="50">
        <f t="shared" si="28"/>
        <v>11.52</v>
      </c>
      <c r="J33" s="51">
        <f t="shared" si="29"/>
        <v>395.52</v>
      </c>
      <c r="K33" s="53">
        <f t="shared" si="30"/>
        <v>479.28000000000003</v>
      </c>
      <c r="L33" s="53">
        <f t="shared" si="31"/>
        <v>14.378400000000001</v>
      </c>
      <c r="M33" s="55">
        <f t="shared" si="32"/>
        <v>493.65840000000003</v>
      </c>
      <c r="N33" s="53">
        <f t="shared" si="33"/>
        <v>576</v>
      </c>
      <c r="O33" s="53">
        <f t="shared" si="34"/>
        <v>17.279999999999998</v>
      </c>
      <c r="P33" s="51">
        <f t="shared" si="35"/>
        <v>593.28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269.8</v>
      </c>
      <c r="C35" s="50">
        <f t="shared" si="22"/>
        <v>8.0939999999999994</v>
      </c>
      <c r="D35" s="51">
        <f t="shared" si="23"/>
        <v>277.89400000000001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608</v>
      </c>
      <c r="I35" s="50">
        <f t="shared" si="28"/>
        <v>18.240000000000002</v>
      </c>
      <c r="J35" s="51">
        <f t="shared" si="29"/>
        <v>626.24</v>
      </c>
      <c r="K35" s="53">
        <f t="shared" si="30"/>
        <v>758.86</v>
      </c>
      <c r="L35" s="53">
        <f t="shared" si="31"/>
        <v>22.765800000000002</v>
      </c>
      <c r="M35" s="55">
        <f t="shared" si="32"/>
        <v>781.62580000000003</v>
      </c>
      <c r="N35" s="53">
        <f t="shared" si="33"/>
        <v>912</v>
      </c>
      <c r="O35" s="53">
        <f t="shared" si="34"/>
        <v>27.36</v>
      </c>
      <c r="P35" s="51">
        <f t="shared" si="35"/>
        <v>939.36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269.8</v>
      </c>
      <c r="C37" s="50">
        <f t="shared" si="22"/>
        <v>8.0939999999999994</v>
      </c>
      <c r="D37" s="51">
        <f t="shared" si="23"/>
        <v>277.89400000000001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608</v>
      </c>
      <c r="I37" s="50">
        <f t="shared" si="28"/>
        <v>18.240000000000002</v>
      </c>
      <c r="J37" s="51">
        <f t="shared" si="29"/>
        <v>626.24</v>
      </c>
      <c r="K37" s="53">
        <f t="shared" si="30"/>
        <v>758.86</v>
      </c>
      <c r="L37" s="53">
        <f t="shared" si="31"/>
        <v>22.765800000000002</v>
      </c>
      <c r="M37" s="55">
        <f t="shared" si="32"/>
        <v>781.62580000000003</v>
      </c>
      <c r="N37" s="53">
        <f t="shared" si="33"/>
        <v>912</v>
      </c>
      <c r="O37" s="53">
        <f t="shared" si="34"/>
        <v>27.36</v>
      </c>
      <c r="P37" s="51">
        <f t="shared" si="35"/>
        <v>939.36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355</v>
      </c>
      <c r="C38" s="50">
        <f t="shared" si="22"/>
        <v>10.649999999999999</v>
      </c>
      <c r="D38" s="51">
        <f t="shared" si="23"/>
        <v>365.65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800</v>
      </c>
      <c r="I38" s="50">
        <f t="shared" si="28"/>
        <v>24</v>
      </c>
      <c r="J38" s="51">
        <f t="shared" si="29"/>
        <v>824</v>
      </c>
      <c r="K38" s="53">
        <f t="shared" si="30"/>
        <v>998.5</v>
      </c>
      <c r="L38" s="53">
        <f t="shared" si="31"/>
        <v>29.954999999999998</v>
      </c>
      <c r="M38" s="55">
        <f t="shared" si="32"/>
        <v>1028.4549999999999</v>
      </c>
      <c r="N38" s="53">
        <f t="shared" si="33"/>
        <v>1200</v>
      </c>
      <c r="O38" s="53">
        <f t="shared" si="34"/>
        <v>36</v>
      </c>
      <c r="P38" s="51">
        <f t="shared" si="35"/>
        <v>1236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195.25</v>
      </c>
      <c r="C40" s="50">
        <f t="shared" si="22"/>
        <v>5.8574999999999999</v>
      </c>
      <c r="D40" s="51">
        <f t="shared" si="23"/>
        <v>201.10749999999999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440</v>
      </c>
      <c r="I40" s="50">
        <f t="shared" si="28"/>
        <v>13.2</v>
      </c>
      <c r="J40" s="51">
        <f t="shared" si="29"/>
        <v>453.2</v>
      </c>
      <c r="K40" s="53">
        <f t="shared" si="30"/>
        <v>549.17500000000007</v>
      </c>
      <c r="L40" s="53">
        <f t="shared" si="31"/>
        <v>16.475249999999999</v>
      </c>
      <c r="M40" s="55">
        <f t="shared" si="32"/>
        <v>565.65025000000003</v>
      </c>
      <c r="N40" s="53">
        <f t="shared" si="33"/>
        <v>660</v>
      </c>
      <c r="O40" s="53">
        <f t="shared" si="34"/>
        <v>19.799999999999997</v>
      </c>
      <c r="P40" s="51">
        <f t="shared" si="35"/>
        <v>679.8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195.25</v>
      </c>
      <c r="C42" s="50">
        <f t="shared" si="22"/>
        <v>5.8574999999999999</v>
      </c>
      <c r="D42" s="51">
        <f t="shared" si="23"/>
        <v>201.10749999999999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440</v>
      </c>
      <c r="I42" s="50">
        <f t="shared" si="28"/>
        <v>13.2</v>
      </c>
      <c r="J42" s="51">
        <f t="shared" si="29"/>
        <v>453.2</v>
      </c>
      <c r="K42" s="53">
        <f t="shared" si="30"/>
        <v>549.17500000000007</v>
      </c>
      <c r="L42" s="53">
        <f t="shared" si="31"/>
        <v>16.475249999999999</v>
      </c>
      <c r="M42" s="55">
        <f t="shared" si="32"/>
        <v>565.65025000000003</v>
      </c>
      <c r="N42" s="53">
        <f t="shared" si="33"/>
        <v>660</v>
      </c>
      <c r="O42" s="53">
        <f t="shared" si="34"/>
        <v>19.799999999999997</v>
      </c>
      <c r="P42" s="51">
        <f t="shared" si="35"/>
        <v>679.8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145.54999999999998</v>
      </c>
      <c r="C49" s="50">
        <f t="shared" si="22"/>
        <v>4.3664999999999994</v>
      </c>
      <c r="D49" s="51">
        <f t="shared" si="23"/>
        <v>149.91649999999998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328</v>
      </c>
      <c r="I49" s="50">
        <f t="shared" si="28"/>
        <v>9.84</v>
      </c>
      <c r="J49" s="51">
        <f t="shared" si="29"/>
        <v>337.84</v>
      </c>
      <c r="K49" s="53">
        <f t="shared" si="30"/>
        <v>409.38500000000005</v>
      </c>
      <c r="L49" s="53">
        <f t="shared" si="31"/>
        <v>12.281550000000001</v>
      </c>
      <c r="M49" s="55">
        <f t="shared" si="32"/>
        <v>421.66655000000003</v>
      </c>
      <c r="N49" s="53">
        <f t="shared" si="33"/>
        <v>492</v>
      </c>
      <c r="O49" s="53">
        <f t="shared" si="34"/>
        <v>14.76</v>
      </c>
      <c r="P49" s="51">
        <f t="shared" si="35"/>
        <v>506.76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B25" zoomScale="80" zoomScaleNormal="80" workbookViewId="0">
      <selection activeCell="W31" sqref="W31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338.49150000000003</v>
      </c>
      <c r="L6" s="52">
        <f>VALUE(M6*$K$2/$K$3)</f>
        <v>10.154745000000002</v>
      </c>
      <c r="M6" s="51">
        <f>U6+U6*$K$2/100</f>
        <v>348.64624500000002</v>
      </c>
      <c r="N6" s="53">
        <f>VALUE(P6*100/$K$3)</f>
        <v>406.8</v>
      </c>
      <c r="O6" s="53">
        <f>VALUE(P6*$K$2/$K$3)</f>
        <v>12.204000000000002</v>
      </c>
      <c r="P6" s="51">
        <f>V6+V6*$K$2/100</f>
        <v>419.00400000000002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359.46000000000004</v>
      </c>
      <c r="L8" s="52">
        <f t="shared" si="10"/>
        <v>10.783800000000001</v>
      </c>
      <c r="M8" s="51">
        <f t="shared" si="11"/>
        <v>370.24380000000002</v>
      </c>
      <c r="N8" s="53">
        <f t="shared" si="12"/>
        <v>432</v>
      </c>
      <c r="O8" s="53">
        <f t="shared" si="13"/>
        <v>12.959999999999999</v>
      </c>
      <c r="P8" s="51">
        <f t="shared" si="14"/>
        <v>444.96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569.14499999999998</v>
      </c>
      <c r="L10" s="52">
        <f t="shared" si="10"/>
        <v>17.074349999999999</v>
      </c>
      <c r="M10" s="51">
        <f t="shared" si="11"/>
        <v>586.21934999999996</v>
      </c>
      <c r="N10" s="53">
        <f t="shared" si="12"/>
        <v>684</v>
      </c>
      <c r="O10" s="53">
        <f t="shared" si="13"/>
        <v>20.52</v>
      </c>
      <c r="P10" s="51">
        <f t="shared" si="14"/>
        <v>704.52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569.14499999999998</v>
      </c>
      <c r="L12" s="52">
        <f t="shared" si="10"/>
        <v>17.074349999999999</v>
      </c>
      <c r="M12" s="51">
        <f t="shared" si="11"/>
        <v>586.21934999999996</v>
      </c>
      <c r="N12" s="53">
        <f t="shared" si="12"/>
        <v>684</v>
      </c>
      <c r="O12" s="53">
        <f t="shared" si="13"/>
        <v>20.52</v>
      </c>
      <c r="P12" s="51">
        <f t="shared" si="14"/>
        <v>704.52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748.875</v>
      </c>
      <c r="L13" s="52">
        <f t="shared" si="10"/>
        <v>22.466249999999999</v>
      </c>
      <c r="M13" s="51">
        <f t="shared" si="11"/>
        <v>771.34124999999995</v>
      </c>
      <c r="N13" s="53">
        <f t="shared" si="12"/>
        <v>900</v>
      </c>
      <c r="O13" s="53">
        <f t="shared" si="13"/>
        <v>27</v>
      </c>
      <c r="P13" s="51">
        <f t="shared" si="14"/>
        <v>927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411.88125000000002</v>
      </c>
      <c r="L15" s="52">
        <f t="shared" si="10"/>
        <v>12.356437500000002</v>
      </c>
      <c r="M15" s="51">
        <f t="shared" si="11"/>
        <v>424.23768750000005</v>
      </c>
      <c r="N15" s="53">
        <f t="shared" si="12"/>
        <v>495</v>
      </c>
      <c r="O15" s="53">
        <f t="shared" si="13"/>
        <v>14.850000000000001</v>
      </c>
      <c r="P15" s="51">
        <f t="shared" si="14"/>
        <v>509.85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411.88125000000002</v>
      </c>
      <c r="L17" s="52">
        <f t="shared" si="10"/>
        <v>12.356437500000002</v>
      </c>
      <c r="M17" s="51">
        <f t="shared" si="11"/>
        <v>424.23768750000005</v>
      </c>
      <c r="N17" s="53">
        <f t="shared" si="12"/>
        <v>495</v>
      </c>
      <c r="O17" s="53">
        <f t="shared" si="13"/>
        <v>14.850000000000001</v>
      </c>
      <c r="P17" s="51">
        <f t="shared" si="14"/>
        <v>509.85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307.03874999999999</v>
      </c>
      <c r="L24" s="52">
        <f t="shared" si="10"/>
        <v>9.2111625000000004</v>
      </c>
      <c r="M24" s="51">
        <f t="shared" si="11"/>
        <v>316.24991249999999</v>
      </c>
      <c r="N24" s="53">
        <f t="shared" si="12"/>
        <v>369</v>
      </c>
      <c r="O24" s="53">
        <f t="shared" si="13"/>
        <v>11.07</v>
      </c>
      <c r="P24" s="51">
        <f t="shared" si="14"/>
        <v>380.07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160.45999999999998</v>
      </c>
      <c r="C31" s="50">
        <f>VALUE(D31*$K$2/$K$3)</f>
        <v>4.8137999999999996</v>
      </c>
      <c r="D31" s="51">
        <f>R31+R31*$K$2/100</f>
        <v>165.27379999999997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361.6</v>
      </c>
      <c r="I31" s="50">
        <f>VALUE(J31*$K$2/$K$3)</f>
        <v>10.848000000000001</v>
      </c>
      <c r="J31" s="51">
        <f>T31+T31*$K$2/100</f>
        <v>372.44800000000004</v>
      </c>
      <c r="K31" s="53">
        <f>VALUE(M31*100/$K$3)</f>
        <v>451.32200000000006</v>
      </c>
      <c r="L31" s="53">
        <f>VALUE(M31*$K$2/$K$3)</f>
        <v>13.539660000000001</v>
      </c>
      <c r="M31" s="55">
        <f>U31+U31*$K$2/100</f>
        <v>464.86166000000003</v>
      </c>
      <c r="N31" s="53">
        <f>VALUE(P31*100/$K$3)</f>
        <v>542.40000000000009</v>
      </c>
      <c r="O31" s="53">
        <f>VALUE(P31*$K$2/$K$3)</f>
        <v>16.272000000000002</v>
      </c>
      <c r="P31" s="51">
        <f>V31+V31*$K$2/100</f>
        <v>558.67200000000003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170.39999999999998</v>
      </c>
      <c r="C33" s="50">
        <f t="shared" si="22"/>
        <v>5.1119999999999992</v>
      </c>
      <c r="D33" s="51">
        <f t="shared" si="23"/>
        <v>175.51199999999997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384</v>
      </c>
      <c r="I33" s="50">
        <f t="shared" si="28"/>
        <v>11.52</v>
      </c>
      <c r="J33" s="51">
        <f t="shared" si="29"/>
        <v>395.52</v>
      </c>
      <c r="K33" s="53">
        <f t="shared" si="30"/>
        <v>479.28000000000003</v>
      </c>
      <c r="L33" s="53">
        <f t="shared" si="31"/>
        <v>14.378400000000001</v>
      </c>
      <c r="M33" s="55">
        <f t="shared" si="32"/>
        <v>493.65840000000003</v>
      </c>
      <c r="N33" s="53">
        <f t="shared" si="33"/>
        <v>576</v>
      </c>
      <c r="O33" s="53">
        <f t="shared" si="34"/>
        <v>17.279999999999998</v>
      </c>
      <c r="P33" s="51">
        <f t="shared" si="35"/>
        <v>593.28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269.8</v>
      </c>
      <c r="C35" s="50">
        <f t="shared" si="22"/>
        <v>8.0939999999999994</v>
      </c>
      <c r="D35" s="51">
        <f t="shared" si="23"/>
        <v>277.89400000000001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608</v>
      </c>
      <c r="I35" s="50">
        <f t="shared" si="28"/>
        <v>18.240000000000002</v>
      </c>
      <c r="J35" s="51">
        <f t="shared" si="29"/>
        <v>626.24</v>
      </c>
      <c r="K35" s="53">
        <f t="shared" si="30"/>
        <v>758.86</v>
      </c>
      <c r="L35" s="53">
        <f t="shared" si="31"/>
        <v>22.765800000000002</v>
      </c>
      <c r="M35" s="55">
        <f t="shared" si="32"/>
        <v>781.62580000000003</v>
      </c>
      <c r="N35" s="53">
        <f t="shared" si="33"/>
        <v>912</v>
      </c>
      <c r="O35" s="53">
        <f t="shared" si="34"/>
        <v>27.36</v>
      </c>
      <c r="P35" s="51">
        <f t="shared" si="35"/>
        <v>939.36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269.8</v>
      </c>
      <c r="C37" s="50">
        <f t="shared" si="22"/>
        <v>8.0939999999999994</v>
      </c>
      <c r="D37" s="51">
        <f t="shared" si="23"/>
        <v>277.89400000000001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608</v>
      </c>
      <c r="I37" s="50">
        <f t="shared" si="28"/>
        <v>18.240000000000002</v>
      </c>
      <c r="J37" s="51">
        <f t="shared" si="29"/>
        <v>626.24</v>
      </c>
      <c r="K37" s="53">
        <f t="shared" si="30"/>
        <v>758.86</v>
      </c>
      <c r="L37" s="53">
        <f t="shared" si="31"/>
        <v>22.765800000000002</v>
      </c>
      <c r="M37" s="55">
        <f t="shared" si="32"/>
        <v>781.62580000000003</v>
      </c>
      <c r="N37" s="53">
        <f t="shared" si="33"/>
        <v>912</v>
      </c>
      <c r="O37" s="53">
        <f t="shared" si="34"/>
        <v>27.36</v>
      </c>
      <c r="P37" s="51">
        <f t="shared" si="35"/>
        <v>939.36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355</v>
      </c>
      <c r="C38" s="50">
        <f t="shared" si="22"/>
        <v>10.649999999999999</v>
      </c>
      <c r="D38" s="51">
        <f t="shared" si="23"/>
        <v>365.65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800</v>
      </c>
      <c r="I38" s="50">
        <f t="shared" si="28"/>
        <v>24</v>
      </c>
      <c r="J38" s="51">
        <f t="shared" si="29"/>
        <v>824</v>
      </c>
      <c r="K38" s="53">
        <f t="shared" si="30"/>
        <v>998.5</v>
      </c>
      <c r="L38" s="53">
        <f t="shared" si="31"/>
        <v>29.954999999999998</v>
      </c>
      <c r="M38" s="55">
        <f t="shared" si="32"/>
        <v>1028.4549999999999</v>
      </c>
      <c r="N38" s="53">
        <f t="shared" si="33"/>
        <v>1200</v>
      </c>
      <c r="O38" s="53">
        <f t="shared" si="34"/>
        <v>36</v>
      </c>
      <c r="P38" s="51">
        <f t="shared" si="35"/>
        <v>1236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195.25</v>
      </c>
      <c r="C40" s="50">
        <f t="shared" si="22"/>
        <v>5.8574999999999999</v>
      </c>
      <c r="D40" s="51">
        <f t="shared" si="23"/>
        <v>201.10749999999999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440</v>
      </c>
      <c r="I40" s="50">
        <f t="shared" si="28"/>
        <v>13.2</v>
      </c>
      <c r="J40" s="51">
        <f t="shared" si="29"/>
        <v>453.2</v>
      </c>
      <c r="K40" s="53">
        <f t="shared" si="30"/>
        <v>549.17500000000007</v>
      </c>
      <c r="L40" s="53">
        <f t="shared" si="31"/>
        <v>16.475249999999999</v>
      </c>
      <c r="M40" s="55">
        <f t="shared" si="32"/>
        <v>565.65025000000003</v>
      </c>
      <c r="N40" s="53">
        <f t="shared" si="33"/>
        <v>660</v>
      </c>
      <c r="O40" s="53">
        <f t="shared" si="34"/>
        <v>19.799999999999997</v>
      </c>
      <c r="P40" s="51">
        <f t="shared" si="35"/>
        <v>679.8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195.25</v>
      </c>
      <c r="C42" s="50">
        <f t="shared" si="22"/>
        <v>5.8574999999999999</v>
      </c>
      <c r="D42" s="51">
        <f t="shared" si="23"/>
        <v>201.10749999999999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440</v>
      </c>
      <c r="I42" s="50">
        <f t="shared" si="28"/>
        <v>13.2</v>
      </c>
      <c r="J42" s="51">
        <f t="shared" si="29"/>
        <v>453.2</v>
      </c>
      <c r="K42" s="53">
        <f t="shared" si="30"/>
        <v>549.17500000000007</v>
      </c>
      <c r="L42" s="53">
        <f t="shared" si="31"/>
        <v>16.475249999999999</v>
      </c>
      <c r="M42" s="55">
        <f t="shared" si="32"/>
        <v>565.65025000000003</v>
      </c>
      <c r="N42" s="53">
        <f t="shared" si="33"/>
        <v>660</v>
      </c>
      <c r="O42" s="53">
        <f t="shared" si="34"/>
        <v>19.799999999999997</v>
      </c>
      <c r="P42" s="51">
        <f t="shared" si="35"/>
        <v>679.8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145.54999999999998</v>
      </c>
      <c r="C49" s="50">
        <f t="shared" si="22"/>
        <v>4.3664999999999994</v>
      </c>
      <c r="D49" s="51">
        <f t="shared" si="23"/>
        <v>149.91649999999998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328</v>
      </c>
      <c r="I49" s="50">
        <f t="shared" si="28"/>
        <v>9.84</v>
      </c>
      <c r="J49" s="51">
        <f t="shared" si="29"/>
        <v>337.84</v>
      </c>
      <c r="K49" s="53">
        <f t="shared" si="30"/>
        <v>409.38500000000005</v>
      </c>
      <c r="L49" s="53">
        <f t="shared" si="31"/>
        <v>12.281550000000001</v>
      </c>
      <c r="M49" s="55">
        <f t="shared" si="32"/>
        <v>421.66655000000003</v>
      </c>
      <c r="N49" s="53">
        <f t="shared" si="33"/>
        <v>492</v>
      </c>
      <c r="O49" s="53">
        <f t="shared" si="34"/>
        <v>14.76</v>
      </c>
      <c r="P49" s="51">
        <f t="shared" si="35"/>
        <v>506.76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0" workbookViewId="0">
      <selection activeCell="J31" sqref="J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5.15</v>
      </c>
      <c r="E3" s="16"/>
      <c r="F3" s="16"/>
      <c r="G3" s="16">
        <v>9.9499999999999993</v>
      </c>
      <c r="H3" s="16"/>
      <c r="I3" s="16">
        <v>14.5</v>
      </c>
      <c r="J3" s="16" t="s">
        <v>34</v>
      </c>
      <c r="K3" s="22">
        <f>(100+K2)</f>
        <v>103</v>
      </c>
      <c r="L3" s="16"/>
      <c r="M3" s="16">
        <v>21</v>
      </c>
      <c r="N3" s="16"/>
      <c r="O3" s="16"/>
      <c r="P3" s="16">
        <v>26.95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103.296125</v>
      </c>
      <c r="C6" s="50">
        <f>D6-B6</f>
        <v>3.0988837499999988</v>
      </c>
      <c r="D6" s="51">
        <f>(R6+R6*$K$2/100)*$D$3/6</f>
        <v>106.39500875</v>
      </c>
      <c r="E6" s="50">
        <f>VALUE(G6*100/$K$3)</f>
        <v>168.93358749999999</v>
      </c>
      <c r="F6" s="50">
        <f>VALUE(G6*$K$2/$K$3)</f>
        <v>5.0680076249999999</v>
      </c>
      <c r="G6" s="51">
        <f>(S6+S6*$K$2/100)*$G$3/12</f>
        <v>174.00159512499999</v>
      </c>
      <c r="H6" s="52">
        <f>VALUE(J6*100/$K$3)</f>
        <v>218.46666666666667</v>
      </c>
      <c r="I6" s="52">
        <f>VALUE(J6*$K$2/$K$3)</f>
        <v>6.5540000000000003</v>
      </c>
      <c r="J6" s="51">
        <f>(T6+T6*$K$2/100)*$I$3/18</f>
        <v>225.02066666666667</v>
      </c>
      <c r="K6" s="52">
        <f>VALUE(M6*100/$K$3)</f>
        <v>296.18006250000002</v>
      </c>
      <c r="L6" s="52">
        <f>VALUE(M6*$K$2/$K$3)</f>
        <v>8.8854018750000012</v>
      </c>
      <c r="M6" s="51">
        <f>(U6+U6*$K$2/100)*$M$3/24</f>
        <v>305.06546437500003</v>
      </c>
      <c r="N6" s="53">
        <f>VALUE(P6*100/$K$3)</f>
        <v>365.44200000000006</v>
      </c>
      <c r="O6" s="53">
        <f>VALUE(P6*$K$2/$K$3)</f>
        <v>10.963260000000002</v>
      </c>
      <c r="P6" s="51">
        <f>(V6+V6*$K$2/100)*$P$3/30</f>
        <v>376.40526000000006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103.296125</v>
      </c>
      <c r="C7" s="50">
        <f t="shared" ref="C7:C28" si="1">D7-B7</f>
        <v>3.0988837499999988</v>
      </c>
      <c r="D7" s="51">
        <f t="shared" ref="D7:D28" si="2">(R7+R7*$K$2/100)*$D$3/6</f>
        <v>106.39500875</v>
      </c>
      <c r="E7" s="50">
        <f t="shared" ref="E7:E28" si="3">VALUE(G7*100/$K$3)</f>
        <v>168.93358749999999</v>
      </c>
      <c r="F7" s="50">
        <f t="shared" ref="F7:F28" si="4">VALUE(G7*$K$2/$K$3)</f>
        <v>5.0680076249999999</v>
      </c>
      <c r="G7" s="51">
        <f t="shared" ref="G7:G28" si="5">(S7+S7*$K$2/100)*$G$3/12</f>
        <v>174.00159512499999</v>
      </c>
      <c r="H7" s="52">
        <f t="shared" ref="H7:H28" si="6">VALUE(J7*100/$K$3)</f>
        <v>218.46666666666667</v>
      </c>
      <c r="I7" s="52">
        <f t="shared" ref="I7:I28" si="7">VALUE(J7*$K$2/$K$3)</f>
        <v>6.5540000000000003</v>
      </c>
      <c r="J7" s="51">
        <f t="shared" ref="J7:J28" si="8">(T7+T7*$K$2/100)*$I$3/18</f>
        <v>225.02066666666667</v>
      </c>
      <c r="K7" s="52">
        <f t="shared" ref="K7:K28" si="9">VALUE(M7*100/$K$3)</f>
        <v>296.18006250000002</v>
      </c>
      <c r="L7" s="52">
        <f t="shared" ref="L7:L28" si="10">VALUE(M7*$K$2/$K$3)</f>
        <v>8.8854018750000012</v>
      </c>
      <c r="M7" s="51">
        <f t="shared" ref="M7:M28" si="11">(U7+U7*$K$2/100)*$M$3/24</f>
        <v>305.06546437500003</v>
      </c>
      <c r="N7" s="53">
        <f t="shared" ref="N7:N28" si="12">VALUE(P7*100/$K$3)</f>
        <v>365.44200000000006</v>
      </c>
      <c r="O7" s="53">
        <f t="shared" ref="O7:O28" si="13">VALUE(P7*$K$2/$K$3)</f>
        <v>10.963260000000002</v>
      </c>
      <c r="P7" s="51">
        <f t="shared" ref="P7:P28" si="14">(V7+V7*$K$2/100)*$P$3/30</f>
        <v>376.40526000000006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109.69499999999999</v>
      </c>
      <c r="C8" s="50">
        <f t="shared" si="1"/>
        <v>3.2908499999999918</v>
      </c>
      <c r="D8" s="51">
        <f t="shared" si="2"/>
        <v>112.98584999999999</v>
      </c>
      <c r="E8" s="50">
        <f t="shared" si="3"/>
        <v>179.39850000000001</v>
      </c>
      <c r="F8" s="50">
        <f t="shared" si="4"/>
        <v>5.3819549999999996</v>
      </c>
      <c r="G8" s="51">
        <f t="shared" si="5"/>
        <v>184.78045499999999</v>
      </c>
      <c r="H8" s="52">
        <f t="shared" si="6"/>
        <v>231.99999999999997</v>
      </c>
      <c r="I8" s="52">
        <f t="shared" si="7"/>
        <v>6.9599999999999991</v>
      </c>
      <c r="J8" s="51">
        <f t="shared" si="8"/>
        <v>238.95999999999998</v>
      </c>
      <c r="K8" s="52">
        <f t="shared" si="9"/>
        <v>314.52750000000003</v>
      </c>
      <c r="L8" s="52">
        <f t="shared" si="10"/>
        <v>9.4358250000000012</v>
      </c>
      <c r="M8" s="51">
        <f t="shared" si="11"/>
        <v>323.963325</v>
      </c>
      <c r="N8" s="53">
        <f t="shared" si="12"/>
        <v>388.07999999999993</v>
      </c>
      <c r="O8" s="53">
        <f t="shared" si="13"/>
        <v>11.642399999999999</v>
      </c>
      <c r="P8" s="51">
        <f t="shared" si="14"/>
        <v>399.72239999999994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109.69499999999999</v>
      </c>
      <c r="C9" s="50">
        <f t="shared" si="1"/>
        <v>3.2908499999999918</v>
      </c>
      <c r="D9" s="51">
        <f t="shared" si="2"/>
        <v>112.98584999999999</v>
      </c>
      <c r="E9" s="50">
        <f t="shared" si="3"/>
        <v>179.39850000000001</v>
      </c>
      <c r="F9" s="50">
        <f t="shared" si="4"/>
        <v>5.3819549999999996</v>
      </c>
      <c r="G9" s="51">
        <f t="shared" si="5"/>
        <v>184.78045499999999</v>
      </c>
      <c r="H9" s="52">
        <f t="shared" si="6"/>
        <v>231.99999999999997</v>
      </c>
      <c r="I9" s="52">
        <f t="shared" si="7"/>
        <v>6.9599999999999991</v>
      </c>
      <c r="J9" s="51">
        <f t="shared" si="8"/>
        <v>238.95999999999998</v>
      </c>
      <c r="K9" s="52">
        <f t="shared" si="9"/>
        <v>314.52750000000003</v>
      </c>
      <c r="L9" s="52">
        <f t="shared" si="10"/>
        <v>9.4358250000000012</v>
      </c>
      <c r="M9" s="51">
        <f t="shared" si="11"/>
        <v>323.963325</v>
      </c>
      <c r="N9" s="53">
        <f t="shared" si="12"/>
        <v>388.07999999999993</v>
      </c>
      <c r="O9" s="53">
        <f t="shared" si="13"/>
        <v>11.642399999999999</v>
      </c>
      <c r="P9" s="51">
        <f t="shared" si="14"/>
        <v>399.72239999999994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173.68375</v>
      </c>
      <c r="C10" s="50">
        <f t="shared" si="1"/>
        <v>5.210512499999993</v>
      </c>
      <c r="D10" s="51">
        <f t="shared" si="2"/>
        <v>178.8942625</v>
      </c>
      <c r="E10" s="50">
        <f t="shared" si="3"/>
        <v>284.04762500000004</v>
      </c>
      <c r="F10" s="50">
        <f t="shared" si="4"/>
        <v>8.5214287500000019</v>
      </c>
      <c r="G10" s="51">
        <f t="shared" si="5"/>
        <v>292.56905375000002</v>
      </c>
      <c r="H10" s="52">
        <f t="shared" si="6"/>
        <v>367.33333333333331</v>
      </c>
      <c r="I10" s="52">
        <f t="shared" si="7"/>
        <v>11.02</v>
      </c>
      <c r="J10" s="51">
        <f t="shared" si="8"/>
        <v>378.3533333333333</v>
      </c>
      <c r="K10" s="52">
        <f t="shared" si="9"/>
        <v>498.00187500000004</v>
      </c>
      <c r="L10" s="52">
        <f t="shared" si="10"/>
        <v>14.940056250000001</v>
      </c>
      <c r="M10" s="51">
        <f t="shared" si="11"/>
        <v>512.94193125000004</v>
      </c>
      <c r="N10" s="53">
        <f t="shared" si="12"/>
        <v>614.45999999999992</v>
      </c>
      <c r="O10" s="53">
        <f t="shared" si="13"/>
        <v>18.433799999999998</v>
      </c>
      <c r="P10" s="51">
        <f t="shared" si="14"/>
        <v>632.89379999999994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173.68375</v>
      </c>
      <c r="C11" s="50">
        <f t="shared" si="1"/>
        <v>5.210512499999993</v>
      </c>
      <c r="D11" s="51">
        <f t="shared" si="2"/>
        <v>178.8942625</v>
      </c>
      <c r="E11" s="50">
        <f t="shared" si="3"/>
        <v>284.04762500000004</v>
      </c>
      <c r="F11" s="50">
        <f t="shared" si="4"/>
        <v>8.5214287500000019</v>
      </c>
      <c r="G11" s="51">
        <f t="shared" si="5"/>
        <v>292.56905375000002</v>
      </c>
      <c r="H11" s="52">
        <f t="shared" si="6"/>
        <v>367.33333333333331</v>
      </c>
      <c r="I11" s="52">
        <f t="shared" si="7"/>
        <v>11.02</v>
      </c>
      <c r="J11" s="51">
        <f t="shared" si="8"/>
        <v>378.3533333333333</v>
      </c>
      <c r="K11" s="52">
        <f t="shared" si="9"/>
        <v>498.00187500000004</v>
      </c>
      <c r="L11" s="52">
        <f t="shared" si="10"/>
        <v>14.940056250000001</v>
      </c>
      <c r="M11" s="51">
        <f t="shared" si="11"/>
        <v>512.94193125000004</v>
      </c>
      <c r="N11" s="53">
        <f t="shared" si="12"/>
        <v>614.45999999999992</v>
      </c>
      <c r="O11" s="53">
        <f t="shared" si="13"/>
        <v>18.433799999999998</v>
      </c>
      <c r="P11" s="51">
        <f t="shared" si="14"/>
        <v>632.89379999999994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173.68375</v>
      </c>
      <c r="C12" s="50">
        <f t="shared" si="1"/>
        <v>5.210512499999993</v>
      </c>
      <c r="D12" s="51">
        <f t="shared" si="2"/>
        <v>178.8942625</v>
      </c>
      <c r="E12" s="50">
        <f t="shared" si="3"/>
        <v>284.04762500000004</v>
      </c>
      <c r="F12" s="50">
        <f t="shared" si="4"/>
        <v>8.5214287500000019</v>
      </c>
      <c r="G12" s="51">
        <f t="shared" si="5"/>
        <v>292.56905375000002</v>
      </c>
      <c r="H12" s="52">
        <f t="shared" si="6"/>
        <v>367.33333333333331</v>
      </c>
      <c r="I12" s="52">
        <f t="shared" si="7"/>
        <v>11.02</v>
      </c>
      <c r="J12" s="51">
        <f t="shared" si="8"/>
        <v>378.3533333333333</v>
      </c>
      <c r="K12" s="52">
        <f t="shared" si="9"/>
        <v>498.00187500000004</v>
      </c>
      <c r="L12" s="52">
        <f t="shared" si="10"/>
        <v>14.940056250000001</v>
      </c>
      <c r="M12" s="51">
        <f t="shared" si="11"/>
        <v>512.94193125000004</v>
      </c>
      <c r="N12" s="53">
        <f t="shared" si="12"/>
        <v>614.45999999999992</v>
      </c>
      <c r="O12" s="53">
        <f t="shared" si="13"/>
        <v>18.433799999999998</v>
      </c>
      <c r="P12" s="51">
        <f t="shared" si="14"/>
        <v>632.89379999999994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228.53125</v>
      </c>
      <c r="C13" s="50">
        <f t="shared" si="1"/>
        <v>6.8559375000000102</v>
      </c>
      <c r="D13" s="51">
        <f t="shared" si="2"/>
        <v>235.38718750000001</v>
      </c>
      <c r="E13" s="50">
        <f t="shared" si="3"/>
        <v>373.74687499999993</v>
      </c>
      <c r="F13" s="50">
        <f t="shared" si="4"/>
        <v>11.212406249999997</v>
      </c>
      <c r="G13" s="51">
        <f t="shared" si="5"/>
        <v>384.95928124999995</v>
      </c>
      <c r="H13" s="52">
        <f t="shared" si="6"/>
        <v>483.33333333333331</v>
      </c>
      <c r="I13" s="52">
        <f t="shared" si="7"/>
        <v>14.5</v>
      </c>
      <c r="J13" s="51">
        <f t="shared" si="8"/>
        <v>497.83333333333331</v>
      </c>
      <c r="K13" s="52">
        <f t="shared" si="9"/>
        <v>655.26562499999989</v>
      </c>
      <c r="L13" s="52">
        <f t="shared" si="10"/>
        <v>19.657968749999998</v>
      </c>
      <c r="M13" s="51">
        <f t="shared" si="11"/>
        <v>674.9235937499999</v>
      </c>
      <c r="N13" s="53">
        <f t="shared" si="12"/>
        <v>808.49999999999989</v>
      </c>
      <c r="O13" s="53">
        <f t="shared" si="13"/>
        <v>24.254999999999995</v>
      </c>
      <c r="P13" s="51">
        <f t="shared" si="14"/>
        <v>832.75499999999988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228.53125</v>
      </c>
      <c r="C14" s="50">
        <f t="shared" si="1"/>
        <v>6.8559375000000102</v>
      </c>
      <c r="D14" s="51">
        <f t="shared" si="2"/>
        <v>235.38718750000001</v>
      </c>
      <c r="E14" s="50">
        <f t="shared" si="3"/>
        <v>373.74687499999993</v>
      </c>
      <c r="F14" s="50">
        <f t="shared" si="4"/>
        <v>11.212406249999997</v>
      </c>
      <c r="G14" s="51">
        <f t="shared" si="5"/>
        <v>384.95928124999995</v>
      </c>
      <c r="H14" s="52">
        <f t="shared" si="6"/>
        <v>483.33333333333331</v>
      </c>
      <c r="I14" s="52">
        <f t="shared" si="7"/>
        <v>14.5</v>
      </c>
      <c r="J14" s="51">
        <f t="shared" si="8"/>
        <v>497.83333333333331</v>
      </c>
      <c r="K14" s="52">
        <f t="shared" si="9"/>
        <v>655.26562499999989</v>
      </c>
      <c r="L14" s="52">
        <f t="shared" si="10"/>
        <v>19.657968749999998</v>
      </c>
      <c r="M14" s="51">
        <f t="shared" si="11"/>
        <v>674.9235937499999</v>
      </c>
      <c r="N14" s="53">
        <f t="shared" si="12"/>
        <v>808.49999999999989</v>
      </c>
      <c r="O14" s="53">
        <f t="shared" si="13"/>
        <v>24.254999999999995</v>
      </c>
      <c r="P14" s="51">
        <f t="shared" si="14"/>
        <v>832.75499999999988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125.69218750000002</v>
      </c>
      <c r="C15" s="50">
        <f t="shared" si="1"/>
        <v>3.7707656249999957</v>
      </c>
      <c r="D15" s="51">
        <f t="shared" si="2"/>
        <v>129.46295312500001</v>
      </c>
      <c r="E15" s="50">
        <f t="shared" si="3"/>
        <v>205.56078124999996</v>
      </c>
      <c r="F15" s="50">
        <f t="shared" si="4"/>
        <v>6.1668234374999988</v>
      </c>
      <c r="G15" s="51">
        <f t="shared" si="5"/>
        <v>211.72760468749996</v>
      </c>
      <c r="H15" s="52">
        <f t="shared" si="6"/>
        <v>265.83333333333331</v>
      </c>
      <c r="I15" s="52">
        <f t="shared" si="7"/>
        <v>7.9749999999999988</v>
      </c>
      <c r="J15" s="51">
        <f t="shared" si="8"/>
        <v>273.80833333333328</v>
      </c>
      <c r="K15" s="52">
        <f t="shared" si="9"/>
        <v>360.39609375000003</v>
      </c>
      <c r="L15" s="52">
        <f t="shared" si="10"/>
        <v>10.8118828125</v>
      </c>
      <c r="M15" s="51">
        <f t="shared" si="11"/>
        <v>371.20797656250005</v>
      </c>
      <c r="N15" s="53">
        <f t="shared" si="12"/>
        <v>444.67500000000001</v>
      </c>
      <c r="O15" s="53">
        <f t="shared" si="13"/>
        <v>13.340250000000003</v>
      </c>
      <c r="P15" s="51">
        <f t="shared" si="14"/>
        <v>458.01525000000004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125.69218750000002</v>
      </c>
      <c r="C16" s="50">
        <f t="shared" si="1"/>
        <v>3.7707656249999957</v>
      </c>
      <c r="D16" s="51">
        <f t="shared" si="2"/>
        <v>129.46295312500001</v>
      </c>
      <c r="E16" s="50">
        <f t="shared" si="3"/>
        <v>205.56078124999996</v>
      </c>
      <c r="F16" s="50">
        <f t="shared" si="4"/>
        <v>6.1668234374999988</v>
      </c>
      <c r="G16" s="51">
        <f t="shared" si="5"/>
        <v>211.72760468749996</v>
      </c>
      <c r="H16" s="52">
        <f t="shared" si="6"/>
        <v>265.83333333333331</v>
      </c>
      <c r="I16" s="52">
        <f t="shared" si="7"/>
        <v>7.9749999999999988</v>
      </c>
      <c r="J16" s="51">
        <f t="shared" si="8"/>
        <v>273.80833333333328</v>
      </c>
      <c r="K16" s="52">
        <f t="shared" si="9"/>
        <v>360.39609375000003</v>
      </c>
      <c r="L16" s="52">
        <f t="shared" si="10"/>
        <v>10.8118828125</v>
      </c>
      <c r="M16" s="51">
        <f t="shared" si="11"/>
        <v>371.20797656250005</v>
      </c>
      <c r="N16" s="53">
        <f t="shared" si="12"/>
        <v>444.67500000000001</v>
      </c>
      <c r="O16" s="53">
        <f t="shared" si="13"/>
        <v>13.340250000000003</v>
      </c>
      <c r="P16" s="51">
        <f t="shared" si="14"/>
        <v>458.01525000000004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125.69218750000002</v>
      </c>
      <c r="C17" s="50">
        <f t="shared" si="1"/>
        <v>3.7707656249999957</v>
      </c>
      <c r="D17" s="51">
        <f t="shared" si="2"/>
        <v>129.46295312500001</v>
      </c>
      <c r="E17" s="50">
        <f t="shared" si="3"/>
        <v>205.56078124999996</v>
      </c>
      <c r="F17" s="50">
        <f t="shared" si="4"/>
        <v>6.1668234374999988</v>
      </c>
      <c r="G17" s="51">
        <f t="shared" si="5"/>
        <v>211.72760468749996</v>
      </c>
      <c r="H17" s="52">
        <f t="shared" si="6"/>
        <v>265.83333333333331</v>
      </c>
      <c r="I17" s="52">
        <f t="shared" si="7"/>
        <v>7.9749999999999988</v>
      </c>
      <c r="J17" s="51">
        <f t="shared" si="8"/>
        <v>273.80833333333328</v>
      </c>
      <c r="K17" s="52">
        <f t="shared" si="9"/>
        <v>360.39609375000003</v>
      </c>
      <c r="L17" s="52">
        <f t="shared" si="10"/>
        <v>10.8118828125</v>
      </c>
      <c r="M17" s="51">
        <f t="shared" si="11"/>
        <v>371.20797656250005</v>
      </c>
      <c r="N17" s="53">
        <f t="shared" si="12"/>
        <v>444.67500000000001</v>
      </c>
      <c r="O17" s="53">
        <f t="shared" si="13"/>
        <v>13.340250000000003</v>
      </c>
      <c r="P17" s="51">
        <f t="shared" si="14"/>
        <v>458.01525000000004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137.11875000000001</v>
      </c>
      <c r="C18" s="50">
        <f t="shared" si="1"/>
        <v>4.1135625000000005</v>
      </c>
      <c r="D18" s="51">
        <f t="shared" si="2"/>
        <v>141.23231250000001</v>
      </c>
      <c r="E18" s="50">
        <f t="shared" si="3"/>
        <v>224.24812499999999</v>
      </c>
      <c r="F18" s="50">
        <f t="shared" si="4"/>
        <v>6.7274437499999991</v>
      </c>
      <c r="G18" s="51">
        <f t="shared" si="5"/>
        <v>230.97556874999998</v>
      </c>
      <c r="H18" s="52">
        <f t="shared" si="6"/>
        <v>290.00000000000006</v>
      </c>
      <c r="I18" s="52">
        <f t="shared" si="7"/>
        <v>8.7000000000000011</v>
      </c>
      <c r="J18" s="51">
        <f t="shared" si="8"/>
        <v>298.70000000000005</v>
      </c>
      <c r="K18" s="52">
        <f t="shared" si="9"/>
        <v>393.15937500000007</v>
      </c>
      <c r="L18" s="52">
        <f t="shared" si="10"/>
        <v>11.794781250000003</v>
      </c>
      <c r="M18" s="51">
        <f t="shared" si="11"/>
        <v>404.9541562500001</v>
      </c>
      <c r="N18" s="53">
        <f t="shared" si="12"/>
        <v>485.1</v>
      </c>
      <c r="O18" s="53">
        <f t="shared" si="13"/>
        <v>14.553000000000001</v>
      </c>
      <c r="P18" s="51">
        <f t="shared" si="14"/>
        <v>499.65300000000002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91.412500000000009</v>
      </c>
      <c r="C19" s="50">
        <f t="shared" si="1"/>
        <v>2.7423749999999956</v>
      </c>
      <c r="D19" s="51">
        <f t="shared" si="2"/>
        <v>94.154875000000004</v>
      </c>
      <c r="E19" s="50">
        <f t="shared" si="3"/>
        <v>149.49874999999997</v>
      </c>
      <c r="F19" s="50">
        <f t="shared" si="4"/>
        <v>4.4849624999999991</v>
      </c>
      <c r="G19" s="51">
        <f t="shared" si="5"/>
        <v>153.98371249999997</v>
      </c>
      <c r="H19" s="52">
        <f t="shared" si="6"/>
        <v>193.33333333333331</v>
      </c>
      <c r="I19" s="52">
        <f t="shared" si="7"/>
        <v>5.8</v>
      </c>
      <c r="J19" s="51">
        <f t="shared" si="8"/>
        <v>199.13333333333333</v>
      </c>
      <c r="K19" s="52">
        <f t="shared" si="9"/>
        <v>262.10624999999999</v>
      </c>
      <c r="L19" s="52">
        <f t="shared" si="10"/>
        <v>7.8631874999999996</v>
      </c>
      <c r="M19" s="51">
        <f t="shared" si="11"/>
        <v>269.96943749999997</v>
      </c>
      <c r="N19" s="53">
        <f t="shared" si="12"/>
        <v>323.39999999999998</v>
      </c>
      <c r="O19" s="53">
        <f t="shared" si="13"/>
        <v>9.702</v>
      </c>
      <c r="P19" s="51">
        <f t="shared" si="14"/>
        <v>333.10199999999998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68.559375000000003</v>
      </c>
      <c r="C20" s="50">
        <f t="shared" si="1"/>
        <v>2.0567812500000002</v>
      </c>
      <c r="D20" s="51">
        <f t="shared" si="2"/>
        <v>70.616156250000003</v>
      </c>
      <c r="E20" s="50">
        <f t="shared" si="3"/>
        <v>112.12406249999999</v>
      </c>
      <c r="F20" s="50">
        <f t="shared" si="4"/>
        <v>3.3637218749999995</v>
      </c>
      <c r="G20" s="51">
        <f t="shared" si="5"/>
        <v>115.48778437499999</v>
      </c>
      <c r="H20" s="52">
        <f t="shared" si="6"/>
        <v>145.00000000000003</v>
      </c>
      <c r="I20" s="52">
        <f t="shared" si="7"/>
        <v>4.3500000000000005</v>
      </c>
      <c r="J20" s="51">
        <f t="shared" si="8"/>
        <v>149.35000000000002</v>
      </c>
      <c r="K20" s="52">
        <f t="shared" si="9"/>
        <v>196.57968750000003</v>
      </c>
      <c r="L20" s="52">
        <f t="shared" si="10"/>
        <v>5.8973906250000017</v>
      </c>
      <c r="M20" s="51">
        <f t="shared" si="11"/>
        <v>202.47707812500005</v>
      </c>
      <c r="N20" s="53">
        <f t="shared" si="12"/>
        <v>242.55</v>
      </c>
      <c r="O20" s="53">
        <f t="shared" si="13"/>
        <v>7.2765000000000004</v>
      </c>
      <c r="P20" s="51">
        <f t="shared" si="14"/>
        <v>249.82650000000001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51.419531250000006</v>
      </c>
      <c r="C21" s="50">
        <f t="shared" si="1"/>
        <v>1.5425859375000002</v>
      </c>
      <c r="D21" s="51">
        <f t="shared" si="2"/>
        <v>52.962117187500006</v>
      </c>
      <c r="E21" s="50">
        <f t="shared" si="3"/>
        <v>84.093046874999999</v>
      </c>
      <c r="F21" s="50">
        <f t="shared" si="4"/>
        <v>2.5227914062500001</v>
      </c>
      <c r="G21" s="51">
        <f t="shared" si="5"/>
        <v>86.615838281249992</v>
      </c>
      <c r="H21" s="52">
        <f t="shared" si="6"/>
        <v>108.75</v>
      </c>
      <c r="I21" s="52">
        <f t="shared" si="7"/>
        <v>3.2625000000000002</v>
      </c>
      <c r="J21" s="51">
        <f t="shared" si="8"/>
        <v>112.0125</v>
      </c>
      <c r="K21" s="52">
        <f t="shared" si="9"/>
        <v>147.43476562500001</v>
      </c>
      <c r="L21" s="52">
        <f t="shared" si="10"/>
        <v>4.4230429687499999</v>
      </c>
      <c r="M21" s="51">
        <f t="shared" si="11"/>
        <v>151.85780859375001</v>
      </c>
      <c r="N21" s="53">
        <f t="shared" si="12"/>
        <v>181.91249999999999</v>
      </c>
      <c r="O21" s="53">
        <f t="shared" si="13"/>
        <v>5.457374999999999</v>
      </c>
      <c r="P21" s="51">
        <f t="shared" si="14"/>
        <v>187.36987499999998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171.3984375</v>
      </c>
      <c r="C22" s="50">
        <f t="shared" si="1"/>
        <v>5.1419531250000148</v>
      </c>
      <c r="D22" s="51">
        <f t="shared" si="2"/>
        <v>176.54039062500001</v>
      </c>
      <c r="E22" s="50">
        <f t="shared" si="3"/>
        <v>280.31015625000003</v>
      </c>
      <c r="F22" s="50">
        <f t="shared" si="4"/>
        <v>8.4093046875000006</v>
      </c>
      <c r="G22" s="51">
        <f t="shared" si="5"/>
        <v>288.7194609375</v>
      </c>
      <c r="H22" s="52">
        <f t="shared" si="6"/>
        <v>362.5</v>
      </c>
      <c r="I22" s="52">
        <f t="shared" si="7"/>
        <v>10.875</v>
      </c>
      <c r="J22" s="51">
        <f t="shared" si="8"/>
        <v>373.375</v>
      </c>
      <c r="K22" s="52">
        <f t="shared" si="9"/>
        <v>491.44921875</v>
      </c>
      <c r="L22" s="52">
        <f t="shared" si="10"/>
        <v>14.7434765625</v>
      </c>
      <c r="M22" s="51">
        <f t="shared" si="11"/>
        <v>506.19269531250001</v>
      </c>
      <c r="N22" s="53">
        <f t="shared" si="12"/>
        <v>606.375</v>
      </c>
      <c r="O22" s="53">
        <f t="shared" si="13"/>
        <v>18.19125</v>
      </c>
      <c r="P22" s="51">
        <f t="shared" si="14"/>
        <v>624.56624999999997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182.82500000000002</v>
      </c>
      <c r="C23" s="50">
        <f t="shared" si="1"/>
        <v>5.4847499999999911</v>
      </c>
      <c r="D23" s="51">
        <f t="shared" si="2"/>
        <v>188.30975000000001</v>
      </c>
      <c r="E23" s="50">
        <f t="shared" si="3"/>
        <v>298.99749999999995</v>
      </c>
      <c r="F23" s="50">
        <f t="shared" si="4"/>
        <v>8.9699249999999981</v>
      </c>
      <c r="G23" s="51">
        <f t="shared" si="5"/>
        <v>307.96742499999993</v>
      </c>
      <c r="H23" s="52">
        <f t="shared" si="6"/>
        <v>386.66666666666663</v>
      </c>
      <c r="I23" s="52">
        <f t="shared" si="7"/>
        <v>11.6</v>
      </c>
      <c r="J23" s="51">
        <f t="shared" si="8"/>
        <v>398.26666666666665</v>
      </c>
      <c r="K23" s="52">
        <f t="shared" si="9"/>
        <v>524.21249999999998</v>
      </c>
      <c r="L23" s="52">
        <f t="shared" si="10"/>
        <v>15.726374999999999</v>
      </c>
      <c r="M23" s="51">
        <f t="shared" si="11"/>
        <v>539.93887499999994</v>
      </c>
      <c r="N23" s="53">
        <f t="shared" si="12"/>
        <v>646.79999999999995</v>
      </c>
      <c r="O23" s="53">
        <f t="shared" si="13"/>
        <v>19.404</v>
      </c>
      <c r="P23" s="51">
        <f t="shared" si="14"/>
        <v>666.20399999999995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93.697812499999998</v>
      </c>
      <c r="C24" s="50">
        <f t="shared" si="1"/>
        <v>2.8109343750000022</v>
      </c>
      <c r="D24" s="51">
        <f t="shared" si="2"/>
        <v>96.508746875</v>
      </c>
      <c r="E24" s="50">
        <f t="shared" si="3"/>
        <v>153.23621875000001</v>
      </c>
      <c r="F24" s="50">
        <f t="shared" si="4"/>
        <v>4.5970865625000004</v>
      </c>
      <c r="G24" s="51">
        <f t="shared" si="5"/>
        <v>157.83330531250002</v>
      </c>
      <c r="H24" s="52">
        <f t="shared" si="6"/>
        <v>198.16666666666666</v>
      </c>
      <c r="I24" s="52">
        <f t="shared" si="7"/>
        <v>5.9449999999999994</v>
      </c>
      <c r="J24" s="51">
        <f t="shared" si="8"/>
        <v>204.11166666666665</v>
      </c>
      <c r="K24" s="52">
        <f t="shared" si="9"/>
        <v>268.65890625000003</v>
      </c>
      <c r="L24" s="52">
        <f t="shared" si="10"/>
        <v>8.0597671875000003</v>
      </c>
      <c r="M24" s="51">
        <f t="shared" si="11"/>
        <v>276.7186734375</v>
      </c>
      <c r="N24" s="53">
        <f t="shared" si="12"/>
        <v>331.48499999999996</v>
      </c>
      <c r="O24" s="53">
        <f t="shared" si="13"/>
        <v>9.9445499999999996</v>
      </c>
      <c r="P24" s="51">
        <f t="shared" si="14"/>
        <v>341.42954999999995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93.697812499999998</v>
      </c>
      <c r="C25" s="50">
        <f t="shared" si="1"/>
        <v>2.8109343750000022</v>
      </c>
      <c r="D25" s="51">
        <f t="shared" si="2"/>
        <v>96.508746875</v>
      </c>
      <c r="E25" s="50">
        <f t="shared" si="3"/>
        <v>153.23621875000001</v>
      </c>
      <c r="F25" s="50">
        <f t="shared" si="4"/>
        <v>4.5970865625000004</v>
      </c>
      <c r="G25" s="51">
        <f t="shared" si="5"/>
        <v>157.83330531250002</v>
      </c>
      <c r="H25" s="52">
        <f t="shared" si="6"/>
        <v>198.16666666666666</v>
      </c>
      <c r="I25" s="52">
        <f t="shared" si="7"/>
        <v>5.9449999999999994</v>
      </c>
      <c r="J25" s="51">
        <f t="shared" si="8"/>
        <v>204.11166666666665</v>
      </c>
      <c r="K25" s="52">
        <f t="shared" si="9"/>
        <v>268.65890625000003</v>
      </c>
      <c r="L25" s="52">
        <f t="shared" si="10"/>
        <v>8.0597671875000003</v>
      </c>
      <c r="M25" s="51">
        <f t="shared" si="11"/>
        <v>276.7186734375</v>
      </c>
      <c r="N25" s="53">
        <f t="shared" si="12"/>
        <v>331.48499999999996</v>
      </c>
      <c r="O25" s="53">
        <f t="shared" si="13"/>
        <v>9.9445499999999996</v>
      </c>
      <c r="P25" s="51">
        <f t="shared" si="14"/>
        <v>341.42954999999995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102.83906250000001</v>
      </c>
      <c r="C26" s="50">
        <f t="shared" si="1"/>
        <v>3.0851718750000003</v>
      </c>
      <c r="D26" s="51">
        <f t="shared" si="2"/>
        <v>105.92423437500001</v>
      </c>
      <c r="E26" s="50">
        <f t="shared" si="3"/>
        <v>168.18609375</v>
      </c>
      <c r="F26" s="50">
        <f t="shared" si="4"/>
        <v>5.0455828125000002</v>
      </c>
      <c r="G26" s="51">
        <f t="shared" si="5"/>
        <v>173.23167656249998</v>
      </c>
      <c r="H26" s="52">
        <f t="shared" si="6"/>
        <v>217.5</v>
      </c>
      <c r="I26" s="52">
        <f t="shared" si="7"/>
        <v>6.5250000000000004</v>
      </c>
      <c r="J26" s="51">
        <f t="shared" si="8"/>
        <v>224.02500000000001</v>
      </c>
      <c r="K26" s="52">
        <f t="shared" si="9"/>
        <v>294.86953125000002</v>
      </c>
      <c r="L26" s="52">
        <f t="shared" si="10"/>
        <v>8.8460859374999998</v>
      </c>
      <c r="M26" s="51">
        <f t="shared" si="11"/>
        <v>303.71561718750002</v>
      </c>
      <c r="N26" s="53">
        <f t="shared" si="12"/>
        <v>363.82499999999999</v>
      </c>
      <c r="O26" s="53">
        <f t="shared" si="13"/>
        <v>10.914749999999998</v>
      </c>
      <c r="P26" s="51">
        <f t="shared" si="14"/>
        <v>374.73974999999996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114.265625</v>
      </c>
      <c r="C27" s="50">
        <f t="shared" si="1"/>
        <v>3.4279687500000051</v>
      </c>
      <c r="D27" s="51">
        <f t="shared" si="2"/>
        <v>117.69359375000001</v>
      </c>
      <c r="E27" s="50">
        <f t="shared" si="3"/>
        <v>186.87343749999997</v>
      </c>
      <c r="F27" s="50">
        <f t="shared" si="4"/>
        <v>5.6062031249999986</v>
      </c>
      <c r="G27" s="51">
        <f t="shared" si="5"/>
        <v>192.47964062499997</v>
      </c>
      <c r="H27" s="52">
        <f t="shared" si="6"/>
        <v>241.66666666666666</v>
      </c>
      <c r="I27" s="52">
        <f t="shared" si="7"/>
        <v>7.25</v>
      </c>
      <c r="J27" s="51">
        <f t="shared" si="8"/>
        <v>248.91666666666666</v>
      </c>
      <c r="K27" s="52">
        <f t="shared" si="9"/>
        <v>327.63281249999994</v>
      </c>
      <c r="L27" s="52">
        <f t="shared" si="10"/>
        <v>9.8289843749999992</v>
      </c>
      <c r="M27" s="51">
        <f t="shared" si="11"/>
        <v>337.46179687499995</v>
      </c>
      <c r="N27" s="53">
        <f t="shared" si="12"/>
        <v>404.24999999999994</v>
      </c>
      <c r="O27" s="53">
        <f t="shared" si="13"/>
        <v>12.127499999999998</v>
      </c>
      <c r="P27" s="51">
        <f t="shared" si="14"/>
        <v>416.37749999999994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182.82500000000002</v>
      </c>
      <c r="C28" s="50">
        <f t="shared" si="1"/>
        <v>5.4847499999999911</v>
      </c>
      <c r="D28" s="51">
        <f t="shared" si="2"/>
        <v>188.30975000000001</v>
      </c>
      <c r="E28" s="50">
        <f t="shared" si="3"/>
        <v>298.99749999999995</v>
      </c>
      <c r="F28" s="50">
        <f t="shared" si="4"/>
        <v>8.9699249999999981</v>
      </c>
      <c r="G28" s="51">
        <f t="shared" si="5"/>
        <v>307.96742499999993</v>
      </c>
      <c r="H28" s="52">
        <f t="shared" si="6"/>
        <v>386.66666666666663</v>
      </c>
      <c r="I28" s="52">
        <f t="shared" si="7"/>
        <v>11.6</v>
      </c>
      <c r="J28" s="51">
        <f t="shared" si="8"/>
        <v>398.26666666666665</v>
      </c>
      <c r="K28" s="52">
        <f t="shared" si="9"/>
        <v>524.21249999999998</v>
      </c>
      <c r="L28" s="52">
        <f t="shared" si="10"/>
        <v>15.726374999999999</v>
      </c>
      <c r="M28" s="51">
        <f t="shared" si="11"/>
        <v>539.93887499999994</v>
      </c>
      <c r="N28" s="53">
        <f t="shared" si="12"/>
        <v>646.79999999999995</v>
      </c>
      <c r="O28" s="53">
        <f t="shared" si="13"/>
        <v>19.404</v>
      </c>
      <c r="P28" s="51">
        <f t="shared" si="14"/>
        <v>666.20399999999995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137.72816666666665</v>
      </c>
      <c r="C31" s="50">
        <f>VALUE(D31*$K$2/$K$3)</f>
        <v>4.1318449999999993</v>
      </c>
      <c r="D31" s="51">
        <f>(R31+R31*$K$2/100)*$D$3/6</f>
        <v>141.86001166666665</v>
      </c>
      <c r="E31" s="54">
        <f>VALUE(G31*100/$K$3)</f>
        <v>225.24478333333334</v>
      </c>
      <c r="F31" s="54">
        <f>VALUE(G31*$K$2/$K$3)</f>
        <v>6.7573435000000002</v>
      </c>
      <c r="G31" s="51">
        <f>(S31+S31*$K$2/100)*$G$3/12</f>
        <v>232.00212683333334</v>
      </c>
      <c r="H31" s="50">
        <f>VALUE(J31*100/$K$3)</f>
        <v>291.28888888888895</v>
      </c>
      <c r="I31" s="50">
        <f>VALUE(J31*$K$2/$K$3)</f>
        <v>8.738666666666667</v>
      </c>
      <c r="J31" s="51">
        <f>(T31+T31*$K$2/100)*$I$3/18</f>
        <v>300.02755555555558</v>
      </c>
      <c r="K31" s="53">
        <f>VALUE(M31*100/$K$3)</f>
        <v>394.90674999999999</v>
      </c>
      <c r="L31" s="53">
        <f>VALUE(M31*$K$2/$K$3)</f>
        <v>11.847202500000002</v>
      </c>
      <c r="M31" s="55">
        <f>(U31+U31*$K$2/100)*$M$3/24</f>
        <v>406.75395250000003</v>
      </c>
      <c r="N31" s="53">
        <f>VALUE(P31*100/$K$3)</f>
        <v>487.25599999999997</v>
      </c>
      <c r="O31" s="53">
        <f>VALUE(P31*$K$2/$K$3)</f>
        <v>14.61768</v>
      </c>
      <c r="P31" s="51">
        <f>(V31+V31*$K$2/100)*$P$3/30</f>
        <v>501.87367999999998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137.72816666666665</v>
      </c>
      <c r="C32" s="50">
        <f t="shared" ref="C32:C53" si="22">VALUE(D32*$K$2/$K$3)</f>
        <v>4.1318449999999993</v>
      </c>
      <c r="D32" s="51">
        <f t="shared" ref="D32:D53" si="23">(R32+R32*$K$2/100)*$D$3/6</f>
        <v>141.86001166666665</v>
      </c>
      <c r="E32" s="54">
        <f t="shared" ref="E32:E53" si="24">VALUE(G32*100/$K$3)</f>
        <v>225.24478333333334</v>
      </c>
      <c r="F32" s="54">
        <f t="shared" ref="F32:F53" si="25">VALUE(G32*$K$2/$K$3)</f>
        <v>6.7573435000000002</v>
      </c>
      <c r="G32" s="51">
        <f t="shared" ref="G32:G53" si="26">(S32+S32*$K$2/100)*$G$3/12</f>
        <v>232.00212683333334</v>
      </c>
      <c r="H32" s="50">
        <f t="shared" ref="H32:H53" si="27">VALUE(J32*100/$K$3)</f>
        <v>291.28888888888895</v>
      </c>
      <c r="I32" s="50">
        <f t="shared" ref="I32:I53" si="28">VALUE(J32*$K$2/$K$3)</f>
        <v>8.738666666666667</v>
      </c>
      <c r="J32" s="51">
        <f t="shared" ref="J32:J53" si="29">(T32+T32*$K$2/100)*$I$3/18</f>
        <v>300.02755555555558</v>
      </c>
      <c r="K32" s="53">
        <f t="shared" ref="K32:K53" si="30">VALUE(M32*100/$K$3)</f>
        <v>394.90674999999999</v>
      </c>
      <c r="L32" s="53">
        <f t="shared" ref="L32:L53" si="31">VALUE(M32*$K$2/$K$3)</f>
        <v>11.847202500000002</v>
      </c>
      <c r="M32" s="55">
        <f t="shared" ref="M32:M53" si="32">(U32+U32*$K$2/100)*$M$3/24</f>
        <v>406.75395250000003</v>
      </c>
      <c r="N32" s="53">
        <f t="shared" ref="N32:N53" si="33">VALUE(P32*100/$K$3)</f>
        <v>487.25599999999997</v>
      </c>
      <c r="O32" s="53">
        <f t="shared" ref="O32:O53" si="34">VALUE(P32*$K$2/$K$3)</f>
        <v>14.61768</v>
      </c>
      <c r="P32" s="51">
        <f t="shared" ref="P32:P53" si="35">(V32+V32*$K$2/100)*$P$3/30</f>
        <v>501.87367999999998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146.26</v>
      </c>
      <c r="C33" s="50">
        <f t="shared" si="22"/>
        <v>4.3878000000000004</v>
      </c>
      <c r="D33" s="51">
        <f t="shared" si="23"/>
        <v>150.64779999999999</v>
      </c>
      <c r="E33" s="54">
        <f t="shared" si="24"/>
        <v>239.19800000000004</v>
      </c>
      <c r="F33" s="54">
        <f t="shared" si="25"/>
        <v>7.1759400000000007</v>
      </c>
      <c r="G33" s="51">
        <f t="shared" si="26"/>
        <v>246.37394000000003</v>
      </c>
      <c r="H33" s="50">
        <f t="shared" si="27"/>
        <v>309.33333333333337</v>
      </c>
      <c r="I33" s="50">
        <f t="shared" si="28"/>
        <v>9.2800000000000011</v>
      </c>
      <c r="J33" s="51">
        <f t="shared" si="29"/>
        <v>318.61333333333334</v>
      </c>
      <c r="K33" s="53">
        <f t="shared" si="30"/>
        <v>419.37</v>
      </c>
      <c r="L33" s="53">
        <f t="shared" si="31"/>
        <v>12.581099999999999</v>
      </c>
      <c r="M33" s="55">
        <f t="shared" si="32"/>
        <v>431.9511</v>
      </c>
      <c r="N33" s="53">
        <f t="shared" si="33"/>
        <v>517.43999999999994</v>
      </c>
      <c r="O33" s="53">
        <f t="shared" si="34"/>
        <v>15.523199999999997</v>
      </c>
      <c r="P33" s="51">
        <f t="shared" si="35"/>
        <v>532.96319999999992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146.26</v>
      </c>
      <c r="C34" s="50">
        <f t="shared" si="22"/>
        <v>4.3878000000000004</v>
      </c>
      <c r="D34" s="51">
        <f t="shared" si="23"/>
        <v>150.64779999999999</v>
      </c>
      <c r="E34" s="54">
        <f t="shared" si="24"/>
        <v>239.19800000000004</v>
      </c>
      <c r="F34" s="54">
        <f t="shared" si="25"/>
        <v>7.1759400000000007</v>
      </c>
      <c r="G34" s="51">
        <f t="shared" si="26"/>
        <v>246.37394000000003</v>
      </c>
      <c r="H34" s="50">
        <f t="shared" si="27"/>
        <v>309.33333333333337</v>
      </c>
      <c r="I34" s="50">
        <f t="shared" si="28"/>
        <v>9.2800000000000011</v>
      </c>
      <c r="J34" s="51">
        <f t="shared" si="29"/>
        <v>318.61333333333334</v>
      </c>
      <c r="K34" s="53">
        <f t="shared" si="30"/>
        <v>419.37</v>
      </c>
      <c r="L34" s="53">
        <f t="shared" si="31"/>
        <v>12.581099999999999</v>
      </c>
      <c r="M34" s="55">
        <f t="shared" si="32"/>
        <v>431.9511</v>
      </c>
      <c r="N34" s="53">
        <f t="shared" si="33"/>
        <v>517.43999999999994</v>
      </c>
      <c r="O34" s="53">
        <f t="shared" si="34"/>
        <v>15.523199999999997</v>
      </c>
      <c r="P34" s="51">
        <f t="shared" si="35"/>
        <v>532.96319999999992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231.57833333333338</v>
      </c>
      <c r="C35" s="50">
        <f t="shared" si="22"/>
        <v>6.947350000000001</v>
      </c>
      <c r="D35" s="51">
        <f t="shared" si="23"/>
        <v>238.52568333333338</v>
      </c>
      <c r="E35" s="54">
        <f t="shared" si="24"/>
        <v>378.73016666666666</v>
      </c>
      <c r="F35" s="54">
        <f t="shared" si="25"/>
        <v>11.361904999999998</v>
      </c>
      <c r="G35" s="51">
        <f t="shared" si="26"/>
        <v>390.09207166666664</v>
      </c>
      <c r="H35" s="50">
        <f t="shared" si="27"/>
        <v>489.77777777777777</v>
      </c>
      <c r="I35" s="50">
        <f t="shared" si="28"/>
        <v>14.693333333333333</v>
      </c>
      <c r="J35" s="51">
        <f t="shared" si="29"/>
        <v>504.4711111111111</v>
      </c>
      <c r="K35" s="53">
        <f t="shared" si="30"/>
        <v>664.00250000000005</v>
      </c>
      <c r="L35" s="53">
        <f t="shared" si="31"/>
        <v>19.920075000000001</v>
      </c>
      <c r="M35" s="55">
        <f t="shared" si="32"/>
        <v>683.92257500000005</v>
      </c>
      <c r="N35" s="53">
        <f t="shared" si="33"/>
        <v>819.28</v>
      </c>
      <c r="O35" s="53">
        <f t="shared" si="34"/>
        <v>24.578399999999998</v>
      </c>
      <c r="P35" s="51">
        <f t="shared" si="35"/>
        <v>843.85839999999996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231.57833333333338</v>
      </c>
      <c r="C36" s="50">
        <f t="shared" si="22"/>
        <v>6.947350000000001</v>
      </c>
      <c r="D36" s="51">
        <f t="shared" si="23"/>
        <v>238.52568333333338</v>
      </c>
      <c r="E36" s="54">
        <f t="shared" si="24"/>
        <v>378.73016666666666</v>
      </c>
      <c r="F36" s="54">
        <f t="shared" si="25"/>
        <v>11.361904999999998</v>
      </c>
      <c r="G36" s="51">
        <f t="shared" si="26"/>
        <v>390.09207166666664</v>
      </c>
      <c r="H36" s="50">
        <f t="shared" si="27"/>
        <v>489.77777777777777</v>
      </c>
      <c r="I36" s="50">
        <f t="shared" si="28"/>
        <v>14.693333333333333</v>
      </c>
      <c r="J36" s="51">
        <f t="shared" si="29"/>
        <v>504.4711111111111</v>
      </c>
      <c r="K36" s="53">
        <f t="shared" si="30"/>
        <v>664.00250000000005</v>
      </c>
      <c r="L36" s="53">
        <f t="shared" si="31"/>
        <v>19.920075000000001</v>
      </c>
      <c r="M36" s="55">
        <f t="shared" si="32"/>
        <v>683.92257500000005</v>
      </c>
      <c r="N36" s="53">
        <f t="shared" si="33"/>
        <v>819.28</v>
      </c>
      <c r="O36" s="53">
        <f t="shared" si="34"/>
        <v>24.578399999999998</v>
      </c>
      <c r="P36" s="51">
        <f t="shared" si="35"/>
        <v>843.85839999999996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231.57833333333338</v>
      </c>
      <c r="C37" s="50">
        <f t="shared" si="22"/>
        <v>6.947350000000001</v>
      </c>
      <c r="D37" s="51">
        <f t="shared" si="23"/>
        <v>238.52568333333338</v>
      </c>
      <c r="E37" s="54">
        <f t="shared" si="24"/>
        <v>378.73016666666666</v>
      </c>
      <c r="F37" s="54">
        <f t="shared" si="25"/>
        <v>11.361904999999998</v>
      </c>
      <c r="G37" s="51">
        <f t="shared" si="26"/>
        <v>390.09207166666664</v>
      </c>
      <c r="H37" s="50">
        <f t="shared" si="27"/>
        <v>489.77777777777777</v>
      </c>
      <c r="I37" s="50">
        <f t="shared" si="28"/>
        <v>14.693333333333333</v>
      </c>
      <c r="J37" s="51">
        <f t="shared" si="29"/>
        <v>504.4711111111111</v>
      </c>
      <c r="K37" s="53">
        <f t="shared" si="30"/>
        <v>664.00250000000005</v>
      </c>
      <c r="L37" s="53">
        <f t="shared" si="31"/>
        <v>19.920075000000001</v>
      </c>
      <c r="M37" s="55">
        <f t="shared" si="32"/>
        <v>683.92257500000005</v>
      </c>
      <c r="N37" s="53">
        <f t="shared" si="33"/>
        <v>819.28</v>
      </c>
      <c r="O37" s="53">
        <f t="shared" si="34"/>
        <v>24.578399999999998</v>
      </c>
      <c r="P37" s="51">
        <f t="shared" si="35"/>
        <v>843.85839999999996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304.70833333333331</v>
      </c>
      <c r="C38" s="50">
        <f t="shared" si="22"/>
        <v>9.1412499999999994</v>
      </c>
      <c r="D38" s="51">
        <f t="shared" si="23"/>
        <v>313.84958333333333</v>
      </c>
      <c r="E38" s="54">
        <f t="shared" si="24"/>
        <v>498.32916666666654</v>
      </c>
      <c r="F38" s="54">
        <f t="shared" si="25"/>
        <v>14.949874999999995</v>
      </c>
      <c r="G38" s="51">
        <f t="shared" si="26"/>
        <v>513.27904166666656</v>
      </c>
      <c r="H38" s="50">
        <f t="shared" si="27"/>
        <v>644.44444444444446</v>
      </c>
      <c r="I38" s="50">
        <f t="shared" si="28"/>
        <v>19.333333333333336</v>
      </c>
      <c r="J38" s="51">
        <f t="shared" si="29"/>
        <v>663.77777777777783</v>
      </c>
      <c r="K38" s="53">
        <f t="shared" si="30"/>
        <v>873.6875</v>
      </c>
      <c r="L38" s="53">
        <f t="shared" si="31"/>
        <v>26.210625</v>
      </c>
      <c r="M38" s="55">
        <f t="shared" si="32"/>
        <v>899.89812500000005</v>
      </c>
      <c r="N38" s="53">
        <f t="shared" si="33"/>
        <v>1077.9999999999998</v>
      </c>
      <c r="O38" s="53">
        <f t="shared" si="34"/>
        <v>32.339999999999996</v>
      </c>
      <c r="P38" s="51">
        <f t="shared" si="35"/>
        <v>1110.3399999999999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304.70833333333331</v>
      </c>
      <c r="C39" s="50">
        <f t="shared" si="22"/>
        <v>9.1412499999999994</v>
      </c>
      <c r="D39" s="51">
        <f t="shared" si="23"/>
        <v>313.84958333333333</v>
      </c>
      <c r="E39" s="54">
        <f t="shared" si="24"/>
        <v>498.32916666666654</v>
      </c>
      <c r="F39" s="54">
        <f t="shared" si="25"/>
        <v>14.949874999999995</v>
      </c>
      <c r="G39" s="51">
        <f t="shared" si="26"/>
        <v>513.27904166666656</v>
      </c>
      <c r="H39" s="50">
        <f t="shared" si="27"/>
        <v>644.44444444444446</v>
      </c>
      <c r="I39" s="50">
        <f t="shared" si="28"/>
        <v>19.333333333333336</v>
      </c>
      <c r="J39" s="51">
        <f t="shared" si="29"/>
        <v>663.77777777777783</v>
      </c>
      <c r="K39" s="53">
        <f t="shared" si="30"/>
        <v>873.6875</v>
      </c>
      <c r="L39" s="53">
        <f t="shared" si="31"/>
        <v>26.210625</v>
      </c>
      <c r="M39" s="55">
        <f t="shared" si="32"/>
        <v>899.89812500000005</v>
      </c>
      <c r="N39" s="53">
        <f t="shared" si="33"/>
        <v>1077.9999999999998</v>
      </c>
      <c r="O39" s="53">
        <f t="shared" si="34"/>
        <v>32.339999999999996</v>
      </c>
      <c r="P39" s="51">
        <f t="shared" si="35"/>
        <v>1110.3399999999999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167.58958333333334</v>
      </c>
      <c r="C40" s="50">
        <f t="shared" si="22"/>
        <v>5.0276875000000008</v>
      </c>
      <c r="D40" s="51">
        <f t="shared" si="23"/>
        <v>172.61727083333335</v>
      </c>
      <c r="E40" s="54">
        <f t="shared" si="24"/>
        <v>274.08104166666664</v>
      </c>
      <c r="F40" s="54">
        <f t="shared" si="25"/>
        <v>8.2224312499999996</v>
      </c>
      <c r="G40" s="51">
        <f t="shared" si="26"/>
        <v>282.30347291666664</v>
      </c>
      <c r="H40" s="50">
        <f t="shared" si="27"/>
        <v>354.44444444444446</v>
      </c>
      <c r="I40" s="50">
        <f t="shared" si="28"/>
        <v>10.633333333333333</v>
      </c>
      <c r="J40" s="51">
        <f t="shared" si="29"/>
        <v>365.07777777777778</v>
      </c>
      <c r="K40" s="53">
        <f t="shared" si="30"/>
        <v>480.52812499999999</v>
      </c>
      <c r="L40" s="53">
        <f t="shared" si="31"/>
        <v>14.415843750000001</v>
      </c>
      <c r="M40" s="55">
        <f t="shared" si="32"/>
        <v>494.94396875000001</v>
      </c>
      <c r="N40" s="53">
        <f t="shared" si="33"/>
        <v>592.89999999999986</v>
      </c>
      <c r="O40" s="53">
        <f t="shared" si="34"/>
        <v>17.786999999999995</v>
      </c>
      <c r="P40" s="51">
        <f t="shared" si="35"/>
        <v>610.6869999999999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167.58958333333334</v>
      </c>
      <c r="C41" s="50">
        <f t="shared" si="22"/>
        <v>5.0276875000000008</v>
      </c>
      <c r="D41" s="51">
        <f t="shared" si="23"/>
        <v>172.61727083333335</v>
      </c>
      <c r="E41" s="54">
        <f t="shared" si="24"/>
        <v>274.08104166666664</v>
      </c>
      <c r="F41" s="54">
        <f t="shared" si="25"/>
        <v>8.2224312499999996</v>
      </c>
      <c r="G41" s="51">
        <f t="shared" si="26"/>
        <v>282.30347291666664</v>
      </c>
      <c r="H41" s="50">
        <f t="shared" si="27"/>
        <v>354.44444444444446</v>
      </c>
      <c r="I41" s="50">
        <f t="shared" si="28"/>
        <v>10.633333333333333</v>
      </c>
      <c r="J41" s="51">
        <f t="shared" si="29"/>
        <v>365.07777777777778</v>
      </c>
      <c r="K41" s="53">
        <f t="shared" si="30"/>
        <v>480.52812499999999</v>
      </c>
      <c r="L41" s="53">
        <f t="shared" si="31"/>
        <v>14.415843750000001</v>
      </c>
      <c r="M41" s="55">
        <f t="shared" si="32"/>
        <v>494.94396875000001</v>
      </c>
      <c r="N41" s="53">
        <f t="shared" si="33"/>
        <v>592.89999999999986</v>
      </c>
      <c r="O41" s="53">
        <f t="shared" si="34"/>
        <v>17.786999999999995</v>
      </c>
      <c r="P41" s="51">
        <f t="shared" si="35"/>
        <v>610.6869999999999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167.58958333333334</v>
      </c>
      <c r="C42" s="50">
        <f t="shared" si="22"/>
        <v>5.0276875000000008</v>
      </c>
      <c r="D42" s="51">
        <f t="shared" si="23"/>
        <v>172.61727083333335</v>
      </c>
      <c r="E42" s="54">
        <f t="shared" si="24"/>
        <v>274.08104166666664</v>
      </c>
      <c r="F42" s="54">
        <f t="shared" si="25"/>
        <v>8.2224312499999996</v>
      </c>
      <c r="G42" s="51">
        <f t="shared" si="26"/>
        <v>282.30347291666664</v>
      </c>
      <c r="H42" s="50">
        <f t="shared" si="27"/>
        <v>354.44444444444446</v>
      </c>
      <c r="I42" s="50">
        <f t="shared" si="28"/>
        <v>10.633333333333333</v>
      </c>
      <c r="J42" s="51">
        <f t="shared" si="29"/>
        <v>365.07777777777778</v>
      </c>
      <c r="K42" s="53">
        <f t="shared" si="30"/>
        <v>480.52812499999999</v>
      </c>
      <c r="L42" s="53">
        <f t="shared" si="31"/>
        <v>14.415843750000001</v>
      </c>
      <c r="M42" s="55">
        <f t="shared" si="32"/>
        <v>494.94396875000001</v>
      </c>
      <c r="N42" s="53">
        <f t="shared" si="33"/>
        <v>592.89999999999986</v>
      </c>
      <c r="O42" s="53">
        <f t="shared" si="34"/>
        <v>17.786999999999995</v>
      </c>
      <c r="P42" s="51">
        <f t="shared" si="35"/>
        <v>610.6869999999999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182.82500000000002</v>
      </c>
      <c r="C43" s="50">
        <f t="shared" si="22"/>
        <v>5.48475</v>
      </c>
      <c r="D43" s="51">
        <f t="shared" si="23"/>
        <v>188.30975000000001</v>
      </c>
      <c r="E43" s="54">
        <f t="shared" si="24"/>
        <v>298.99749999999995</v>
      </c>
      <c r="F43" s="54">
        <f t="shared" si="25"/>
        <v>8.9699249999999981</v>
      </c>
      <c r="G43" s="51">
        <f t="shared" si="26"/>
        <v>307.96742499999993</v>
      </c>
      <c r="H43" s="50">
        <f t="shared" si="27"/>
        <v>386.66666666666663</v>
      </c>
      <c r="I43" s="50">
        <f t="shared" si="28"/>
        <v>11.6</v>
      </c>
      <c r="J43" s="51">
        <f t="shared" si="29"/>
        <v>398.26666666666665</v>
      </c>
      <c r="K43" s="53">
        <f t="shared" si="30"/>
        <v>524.21249999999998</v>
      </c>
      <c r="L43" s="53">
        <f t="shared" si="31"/>
        <v>15.726374999999999</v>
      </c>
      <c r="M43" s="55">
        <f t="shared" si="32"/>
        <v>539.93887499999994</v>
      </c>
      <c r="N43" s="53">
        <f t="shared" si="33"/>
        <v>646.79999999999995</v>
      </c>
      <c r="O43" s="53">
        <f t="shared" si="34"/>
        <v>19.404</v>
      </c>
      <c r="P43" s="51">
        <f t="shared" si="35"/>
        <v>666.20399999999995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121.88333333333334</v>
      </c>
      <c r="C44" s="50">
        <f t="shared" si="22"/>
        <v>3.6565000000000003</v>
      </c>
      <c r="D44" s="51">
        <f t="shared" si="23"/>
        <v>125.53983333333333</v>
      </c>
      <c r="E44" s="54">
        <f t="shared" si="24"/>
        <v>199.33166666666662</v>
      </c>
      <c r="F44" s="54">
        <f t="shared" si="25"/>
        <v>5.9799499999999988</v>
      </c>
      <c r="G44" s="51">
        <f t="shared" si="26"/>
        <v>205.31161666666662</v>
      </c>
      <c r="H44" s="50">
        <f t="shared" si="27"/>
        <v>257.77777777777783</v>
      </c>
      <c r="I44" s="50">
        <f t="shared" si="28"/>
        <v>7.7333333333333352</v>
      </c>
      <c r="J44" s="51">
        <f t="shared" si="29"/>
        <v>265.51111111111118</v>
      </c>
      <c r="K44" s="53">
        <f t="shared" si="30"/>
        <v>349.47500000000002</v>
      </c>
      <c r="L44" s="53">
        <f t="shared" si="31"/>
        <v>10.484250000000001</v>
      </c>
      <c r="M44" s="55">
        <f t="shared" si="32"/>
        <v>359.95925000000005</v>
      </c>
      <c r="N44" s="53">
        <f t="shared" si="33"/>
        <v>431.20000000000005</v>
      </c>
      <c r="O44" s="53">
        <f t="shared" si="34"/>
        <v>12.936000000000002</v>
      </c>
      <c r="P44" s="51">
        <f t="shared" si="35"/>
        <v>444.13600000000002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91.412500000000009</v>
      </c>
      <c r="C45" s="50">
        <f t="shared" si="22"/>
        <v>2.742375</v>
      </c>
      <c r="D45" s="51">
        <f t="shared" si="23"/>
        <v>94.154875000000004</v>
      </c>
      <c r="E45" s="54">
        <f t="shared" si="24"/>
        <v>149.49874999999997</v>
      </c>
      <c r="F45" s="54">
        <f t="shared" si="25"/>
        <v>4.4849624999999991</v>
      </c>
      <c r="G45" s="51">
        <f t="shared" si="26"/>
        <v>153.98371249999997</v>
      </c>
      <c r="H45" s="50">
        <f t="shared" si="27"/>
        <v>193.33333333333331</v>
      </c>
      <c r="I45" s="50">
        <f t="shared" si="28"/>
        <v>5.8</v>
      </c>
      <c r="J45" s="51">
        <f t="shared" si="29"/>
        <v>199.13333333333333</v>
      </c>
      <c r="K45" s="53">
        <f t="shared" si="30"/>
        <v>262.10624999999999</v>
      </c>
      <c r="L45" s="53">
        <f t="shared" si="31"/>
        <v>7.8631874999999996</v>
      </c>
      <c r="M45" s="55">
        <f t="shared" si="32"/>
        <v>269.96943749999997</v>
      </c>
      <c r="N45" s="53">
        <f t="shared" si="33"/>
        <v>323.39999999999998</v>
      </c>
      <c r="O45" s="53">
        <f t="shared" si="34"/>
        <v>9.702</v>
      </c>
      <c r="P45" s="51">
        <f t="shared" si="35"/>
        <v>333.10199999999998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68.559375000000003</v>
      </c>
      <c r="C46" s="50">
        <f t="shared" si="22"/>
        <v>2.0567812499999998</v>
      </c>
      <c r="D46" s="51">
        <f t="shared" si="23"/>
        <v>70.616156250000003</v>
      </c>
      <c r="E46" s="54">
        <f t="shared" si="24"/>
        <v>112.12406249999999</v>
      </c>
      <c r="F46" s="54">
        <f t="shared" si="25"/>
        <v>3.3637218749999995</v>
      </c>
      <c r="G46" s="51">
        <f t="shared" si="26"/>
        <v>115.48778437499999</v>
      </c>
      <c r="H46" s="50">
        <f t="shared" si="27"/>
        <v>145.00000000000003</v>
      </c>
      <c r="I46" s="50">
        <f t="shared" si="28"/>
        <v>4.3500000000000005</v>
      </c>
      <c r="J46" s="51">
        <f t="shared" si="29"/>
        <v>149.35000000000002</v>
      </c>
      <c r="K46" s="53">
        <f t="shared" si="30"/>
        <v>196.57968750000003</v>
      </c>
      <c r="L46" s="53">
        <f t="shared" si="31"/>
        <v>5.8973906250000017</v>
      </c>
      <c r="M46" s="55">
        <f t="shared" si="32"/>
        <v>202.47707812500005</v>
      </c>
      <c r="N46" s="53">
        <f t="shared" si="33"/>
        <v>242.55</v>
      </c>
      <c r="O46" s="53">
        <f t="shared" si="34"/>
        <v>7.2765000000000004</v>
      </c>
      <c r="P46" s="51">
        <f t="shared" si="35"/>
        <v>249.82650000000001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228.53125</v>
      </c>
      <c r="C47" s="50">
        <f t="shared" si="22"/>
        <v>6.8559375000000005</v>
      </c>
      <c r="D47" s="51">
        <f t="shared" si="23"/>
        <v>235.38718750000001</v>
      </c>
      <c r="E47" s="54">
        <f t="shared" si="24"/>
        <v>373.74687499999993</v>
      </c>
      <c r="F47" s="54">
        <f t="shared" si="25"/>
        <v>11.212406249999997</v>
      </c>
      <c r="G47" s="51">
        <f t="shared" si="26"/>
        <v>384.95928124999995</v>
      </c>
      <c r="H47" s="50">
        <f t="shared" si="27"/>
        <v>483.33333333333331</v>
      </c>
      <c r="I47" s="50">
        <f t="shared" si="28"/>
        <v>14.5</v>
      </c>
      <c r="J47" s="51">
        <f t="shared" si="29"/>
        <v>497.83333333333331</v>
      </c>
      <c r="K47" s="53">
        <f t="shared" si="30"/>
        <v>655.26562499999989</v>
      </c>
      <c r="L47" s="53">
        <f t="shared" si="31"/>
        <v>19.657968749999998</v>
      </c>
      <c r="M47" s="55">
        <f t="shared" si="32"/>
        <v>674.9235937499999</v>
      </c>
      <c r="N47" s="53">
        <f t="shared" si="33"/>
        <v>808.49999999999989</v>
      </c>
      <c r="O47" s="53">
        <f t="shared" si="34"/>
        <v>24.254999999999995</v>
      </c>
      <c r="P47" s="51">
        <f t="shared" si="35"/>
        <v>832.75499999999988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243.76666666666668</v>
      </c>
      <c r="C48" s="50">
        <f t="shared" si="22"/>
        <v>7.3130000000000006</v>
      </c>
      <c r="D48" s="51">
        <f t="shared" si="23"/>
        <v>251.07966666666667</v>
      </c>
      <c r="E48" s="54">
        <f t="shared" si="24"/>
        <v>398.66333333333324</v>
      </c>
      <c r="F48" s="54">
        <f t="shared" si="25"/>
        <v>11.959899999999998</v>
      </c>
      <c r="G48" s="51">
        <f t="shared" si="26"/>
        <v>410.62323333333325</v>
      </c>
      <c r="H48" s="50">
        <f t="shared" si="27"/>
        <v>515.55555555555566</v>
      </c>
      <c r="I48" s="50">
        <f t="shared" si="28"/>
        <v>15.46666666666667</v>
      </c>
      <c r="J48" s="51">
        <f t="shared" si="29"/>
        <v>531.02222222222235</v>
      </c>
      <c r="K48" s="53">
        <f t="shared" si="30"/>
        <v>698.95</v>
      </c>
      <c r="L48" s="53">
        <f t="shared" si="31"/>
        <v>20.968500000000002</v>
      </c>
      <c r="M48" s="55">
        <f t="shared" si="32"/>
        <v>719.91850000000011</v>
      </c>
      <c r="N48" s="53">
        <f t="shared" si="33"/>
        <v>862.40000000000009</v>
      </c>
      <c r="O48" s="53">
        <f t="shared" si="34"/>
        <v>25.872000000000003</v>
      </c>
      <c r="P48" s="51">
        <f t="shared" si="35"/>
        <v>888.27200000000005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124.93041666666666</v>
      </c>
      <c r="C49" s="50">
        <f t="shared" si="22"/>
        <v>3.7479124999999995</v>
      </c>
      <c r="D49" s="51">
        <f t="shared" si="23"/>
        <v>128.67832916666666</v>
      </c>
      <c r="E49" s="54">
        <f t="shared" si="24"/>
        <v>204.31495833333332</v>
      </c>
      <c r="F49" s="54">
        <f t="shared" si="25"/>
        <v>6.1294487499999999</v>
      </c>
      <c r="G49" s="51">
        <f t="shared" si="26"/>
        <v>210.44440708333332</v>
      </c>
      <c r="H49" s="50">
        <f t="shared" si="27"/>
        <v>264.22222222222217</v>
      </c>
      <c r="I49" s="50">
        <f t="shared" si="28"/>
        <v>7.926666666666665</v>
      </c>
      <c r="J49" s="51">
        <f t="shared" si="29"/>
        <v>272.14888888888885</v>
      </c>
      <c r="K49" s="53">
        <f t="shared" si="30"/>
        <v>358.21187499999996</v>
      </c>
      <c r="L49" s="53">
        <f t="shared" si="31"/>
        <v>10.74635625</v>
      </c>
      <c r="M49" s="55">
        <f t="shared" si="32"/>
        <v>368.95823124999998</v>
      </c>
      <c r="N49" s="53">
        <f t="shared" si="33"/>
        <v>441.98</v>
      </c>
      <c r="O49" s="53">
        <f t="shared" si="34"/>
        <v>13.259399999999999</v>
      </c>
      <c r="P49" s="51">
        <f t="shared" si="35"/>
        <v>455.23939999999999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124.93041666666666</v>
      </c>
      <c r="C50" s="50">
        <f t="shared" si="22"/>
        <v>3.7479124999999995</v>
      </c>
      <c r="D50" s="51">
        <f t="shared" si="23"/>
        <v>128.67832916666666</v>
      </c>
      <c r="E50" s="54">
        <f t="shared" si="24"/>
        <v>204.31495833333332</v>
      </c>
      <c r="F50" s="54">
        <f t="shared" si="25"/>
        <v>6.1294487499999999</v>
      </c>
      <c r="G50" s="51">
        <f t="shared" si="26"/>
        <v>210.44440708333332</v>
      </c>
      <c r="H50" s="50">
        <f t="shared" si="27"/>
        <v>264.22222222222217</v>
      </c>
      <c r="I50" s="50">
        <f t="shared" si="28"/>
        <v>7.926666666666665</v>
      </c>
      <c r="J50" s="51">
        <f t="shared" si="29"/>
        <v>272.14888888888885</v>
      </c>
      <c r="K50" s="53">
        <f t="shared" si="30"/>
        <v>358.21187499999996</v>
      </c>
      <c r="L50" s="53">
        <f t="shared" si="31"/>
        <v>10.74635625</v>
      </c>
      <c r="M50" s="55">
        <f t="shared" si="32"/>
        <v>368.95823124999998</v>
      </c>
      <c r="N50" s="53">
        <f t="shared" si="33"/>
        <v>441.98</v>
      </c>
      <c r="O50" s="53">
        <f t="shared" si="34"/>
        <v>13.259399999999999</v>
      </c>
      <c r="P50" s="51">
        <f t="shared" si="35"/>
        <v>455.23939999999999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137.11875000000001</v>
      </c>
      <c r="C51" s="50">
        <f t="shared" si="22"/>
        <v>4.1135624999999996</v>
      </c>
      <c r="D51" s="51">
        <f t="shared" si="23"/>
        <v>141.23231250000001</v>
      </c>
      <c r="E51" s="54">
        <f t="shared" si="24"/>
        <v>224.24812499999999</v>
      </c>
      <c r="F51" s="54">
        <f t="shared" si="25"/>
        <v>6.7274437499999991</v>
      </c>
      <c r="G51" s="51">
        <f t="shared" si="26"/>
        <v>230.97556874999998</v>
      </c>
      <c r="H51" s="50">
        <f t="shared" si="27"/>
        <v>290.00000000000006</v>
      </c>
      <c r="I51" s="50">
        <f t="shared" si="28"/>
        <v>8.7000000000000011</v>
      </c>
      <c r="J51" s="51">
        <f t="shared" si="29"/>
        <v>298.70000000000005</v>
      </c>
      <c r="K51" s="53">
        <f t="shared" si="30"/>
        <v>393.15937500000007</v>
      </c>
      <c r="L51" s="53">
        <f t="shared" si="31"/>
        <v>11.794781250000003</v>
      </c>
      <c r="M51" s="55">
        <f t="shared" si="32"/>
        <v>404.9541562500001</v>
      </c>
      <c r="N51" s="53">
        <f t="shared" si="33"/>
        <v>485.1</v>
      </c>
      <c r="O51" s="53">
        <f t="shared" si="34"/>
        <v>14.553000000000001</v>
      </c>
      <c r="P51" s="51">
        <f t="shared" si="35"/>
        <v>499.65300000000002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152.35416666666666</v>
      </c>
      <c r="C52" s="50">
        <f t="shared" si="22"/>
        <v>4.5706249999999997</v>
      </c>
      <c r="D52" s="51">
        <f t="shared" si="23"/>
        <v>156.92479166666666</v>
      </c>
      <c r="E52" s="54">
        <f t="shared" si="24"/>
        <v>249.16458333333327</v>
      </c>
      <c r="F52" s="54">
        <f t="shared" si="25"/>
        <v>7.4749374999999976</v>
      </c>
      <c r="G52" s="51">
        <f t="shared" si="26"/>
        <v>256.63952083333328</v>
      </c>
      <c r="H52" s="50">
        <f t="shared" si="27"/>
        <v>322.22222222222223</v>
      </c>
      <c r="I52" s="50">
        <f t="shared" si="28"/>
        <v>9.6666666666666679</v>
      </c>
      <c r="J52" s="51">
        <f t="shared" si="29"/>
        <v>331.88888888888891</v>
      </c>
      <c r="K52" s="53">
        <f t="shared" si="30"/>
        <v>436.84375</v>
      </c>
      <c r="L52" s="53">
        <f t="shared" si="31"/>
        <v>13.1053125</v>
      </c>
      <c r="M52" s="55">
        <f t="shared" si="32"/>
        <v>449.94906250000003</v>
      </c>
      <c r="N52" s="53">
        <f t="shared" si="33"/>
        <v>538.99999999999989</v>
      </c>
      <c r="O52" s="53">
        <f t="shared" si="34"/>
        <v>16.169999999999998</v>
      </c>
      <c r="P52" s="51">
        <f t="shared" si="35"/>
        <v>555.16999999999996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243.76666666666668</v>
      </c>
      <c r="C53" s="50">
        <f t="shared" si="22"/>
        <v>7.3130000000000006</v>
      </c>
      <c r="D53" s="51">
        <f t="shared" si="23"/>
        <v>251.07966666666667</v>
      </c>
      <c r="E53" s="54">
        <f t="shared" si="24"/>
        <v>398.66333333333324</v>
      </c>
      <c r="F53" s="54">
        <f t="shared" si="25"/>
        <v>11.959899999999998</v>
      </c>
      <c r="G53" s="51">
        <f t="shared" si="26"/>
        <v>410.62323333333325</v>
      </c>
      <c r="H53" s="50">
        <f t="shared" si="27"/>
        <v>515.55555555555566</v>
      </c>
      <c r="I53" s="50">
        <f t="shared" si="28"/>
        <v>15.46666666666667</v>
      </c>
      <c r="J53" s="51">
        <f t="shared" si="29"/>
        <v>531.02222222222235</v>
      </c>
      <c r="K53" s="53">
        <f t="shared" si="30"/>
        <v>698.95</v>
      </c>
      <c r="L53" s="53">
        <f t="shared" si="31"/>
        <v>20.968500000000002</v>
      </c>
      <c r="M53" s="55">
        <f t="shared" si="32"/>
        <v>719.91850000000011</v>
      </c>
      <c r="N53" s="53">
        <f t="shared" si="33"/>
        <v>862.40000000000009</v>
      </c>
      <c r="O53" s="53">
        <f t="shared" si="34"/>
        <v>25.872000000000003</v>
      </c>
      <c r="P53" s="51">
        <f t="shared" si="35"/>
        <v>888.27200000000005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13" zoomScale="95" zoomScaleNormal="95" workbookViewId="0">
      <selection activeCell="P4" sqref="P4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3.5</v>
      </c>
      <c r="E3" s="16"/>
      <c r="F3" s="16"/>
      <c r="G3" s="16">
        <v>7.09</v>
      </c>
      <c r="H3" s="16"/>
      <c r="I3" s="16">
        <v>13.53</v>
      </c>
      <c r="J3" s="16" t="s">
        <v>34</v>
      </c>
      <c r="K3" s="22">
        <f>(100+K2)</f>
        <v>103</v>
      </c>
      <c r="L3" s="16"/>
      <c r="M3" s="16">
        <v>19.21</v>
      </c>
      <c r="N3" s="16"/>
      <c r="O3" s="16"/>
      <c r="P3" s="16">
        <v>24.954999999999998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70.201250000000002</v>
      </c>
      <c r="C6" s="50">
        <f>D6-B6</f>
        <v>2.1060374999999993</v>
      </c>
      <c r="D6" s="51">
        <f>(R6+R6*$K$2/100)*$D$3/6</f>
        <v>72.307287500000001</v>
      </c>
      <c r="E6" s="50">
        <f>VALUE(G6*100/$K$3)</f>
        <v>120.3757925</v>
      </c>
      <c r="F6" s="50">
        <f>VALUE(G6*$K$2/$K$3)</f>
        <v>3.6112737749999999</v>
      </c>
      <c r="G6" s="51">
        <f>(S6+S6*$K$2/100)*$G$3/12</f>
        <v>123.987066275</v>
      </c>
      <c r="H6" s="52">
        <f>VALUE(J6*100/$K$3)</f>
        <v>203.85199999999998</v>
      </c>
      <c r="I6" s="52">
        <f>VALUE(J6*$K$2/$K$3)</f>
        <v>6.1155599999999994</v>
      </c>
      <c r="J6" s="51">
        <f>(T6+T6*$K$2/100)*$I$3/18</f>
        <v>209.96755999999999</v>
      </c>
      <c r="K6" s="52">
        <f>VALUE(M6*100/$K$3)</f>
        <v>270.93423812500004</v>
      </c>
      <c r="L6" s="52">
        <f>VALUE(M6*$K$2/$K$3)</f>
        <v>8.1280271437500016</v>
      </c>
      <c r="M6" s="51">
        <f>(U6+U6*$K$2/100)*$M$3/24</f>
        <v>279.06226526875002</v>
      </c>
      <c r="N6" s="53">
        <f>VALUE(P6*100/$K$3)</f>
        <v>338.38980000000004</v>
      </c>
      <c r="O6" s="53">
        <f>VALUE(P6*$K$2/$K$3)</f>
        <v>10.151693999999999</v>
      </c>
      <c r="P6" s="51">
        <f>(V6+V6*$K$2/100)*$P$3/30</f>
        <v>348.541494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70.201250000000002</v>
      </c>
      <c r="C7" s="50">
        <f t="shared" ref="C7:C28" si="1">D7-B7</f>
        <v>2.1060374999999993</v>
      </c>
      <c r="D7" s="51">
        <f t="shared" ref="D7:D28" si="2">(R7+R7*$K$2/100)*$D$3/6</f>
        <v>72.307287500000001</v>
      </c>
      <c r="E7" s="50">
        <f t="shared" ref="E7:E28" si="3">VALUE(G7*100/$K$3)</f>
        <v>120.3757925</v>
      </c>
      <c r="F7" s="50">
        <f t="shared" ref="F7:F28" si="4">VALUE(G7*$K$2/$K$3)</f>
        <v>3.6112737749999999</v>
      </c>
      <c r="G7" s="51">
        <f t="shared" ref="G7:G28" si="5">(S7+S7*$K$2/100)*$G$3/12</f>
        <v>123.987066275</v>
      </c>
      <c r="H7" s="52">
        <f t="shared" ref="H7:H28" si="6">VALUE(J7*100/$K$3)</f>
        <v>203.85199999999998</v>
      </c>
      <c r="I7" s="52">
        <f t="shared" ref="I7:I28" si="7">VALUE(J7*$K$2/$K$3)</f>
        <v>6.1155599999999994</v>
      </c>
      <c r="J7" s="51">
        <f t="shared" ref="J7:J28" si="8">(T7+T7*$K$2/100)*$I$3/18</f>
        <v>209.96755999999999</v>
      </c>
      <c r="K7" s="52">
        <f t="shared" ref="K7:K28" si="9">VALUE(M7*100/$K$3)</f>
        <v>270.93423812500004</v>
      </c>
      <c r="L7" s="52">
        <f t="shared" ref="L7:L28" si="10">VALUE(M7*$K$2/$K$3)</f>
        <v>8.1280271437500016</v>
      </c>
      <c r="M7" s="51">
        <f t="shared" ref="M7:M28" si="11">(U7+U7*$K$2/100)*$M$3/24</f>
        <v>279.06226526875002</v>
      </c>
      <c r="N7" s="53">
        <f t="shared" ref="N7:N28" si="12">VALUE(P7*100/$K$3)</f>
        <v>338.38980000000004</v>
      </c>
      <c r="O7" s="53">
        <f t="shared" ref="O7:O28" si="13">VALUE(P7*$K$2/$K$3)</f>
        <v>10.151693999999999</v>
      </c>
      <c r="P7" s="51">
        <f t="shared" ref="P7:P28" si="14">(V7+V7*$K$2/100)*$P$3/30</f>
        <v>348.541494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74.549999999999983</v>
      </c>
      <c r="C8" s="50">
        <f t="shared" si="1"/>
        <v>2.2365000000000066</v>
      </c>
      <c r="D8" s="51">
        <f t="shared" si="2"/>
        <v>76.78649999999999</v>
      </c>
      <c r="E8" s="50">
        <f t="shared" si="3"/>
        <v>127.83269999999999</v>
      </c>
      <c r="F8" s="50">
        <f t="shared" si="4"/>
        <v>3.8349809999999995</v>
      </c>
      <c r="G8" s="51">
        <f t="shared" si="5"/>
        <v>131.66768099999999</v>
      </c>
      <c r="H8" s="52">
        <f t="shared" si="6"/>
        <v>216.48</v>
      </c>
      <c r="I8" s="52">
        <f t="shared" si="7"/>
        <v>6.4943999999999997</v>
      </c>
      <c r="J8" s="51">
        <f t="shared" si="8"/>
        <v>222.97439999999997</v>
      </c>
      <c r="K8" s="52">
        <f t="shared" si="9"/>
        <v>287.71777500000002</v>
      </c>
      <c r="L8" s="52">
        <f t="shared" si="10"/>
        <v>8.6315332500000004</v>
      </c>
      <c r="M8" s="51">
        <f t="shared" si="11"/>
        <v>296.34930825000004</v>
      </c>
      <c r="N8" s="53">
        <f t="shared" si="12"/>
        <v>359.35199999999992</v>
      </c>
      <c r="O8" s="53">
        <f t="shared" si="13"/>
        <v>10.780559999999998</v>
      </c>
      <c r="P8" s="51">
        <f t="shared" si="14"/>
        <v>370.13255999999996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74.549999999999983</v>
      </c>
      <c r="C9" s="50">
        <f t="shared" si="1"/>
        <v>2.2365000000000066</v>
      </c>
      <c r="D9" s="51">
        <f t="shared" si="2"/>
        <v>76.78649999999999</v>
      </c>
      <c r="E9" s="50">
        <f t="shared" si="3"/>
        <v>127.83269999999999</v>
      </c>
      <c r="F9" s="50">
        <f t="shared" si="4"/>
        <v>3.8349809999999995</v>
      </c>
      <c r="G9" s="51">
        <f t="shared" si="5"/>
        <v>131.66768099999999</v>
      </c>
      <c r="H9" s="52">
        <f t="shared" si="6"/>
        <v>216.48</v>
      </c>
      <c r="I9" s="52">
        <f t="shared" si="7"/>
        <v>6.4943999999999997</v>
      </c>
      <c r="J9" s="51">
        <f t="shared" si="8"/>
        <v>222.97439999999997</v>
      </c>
      <c r="K9" s="52">
        <f t="shared" si="9"/>
        <v>287.71777500000002</v>
      </c>
      <c r="L9" s="52">
        <f t="shared" si="10"/>
        <v>8.6315332500000004</v>
      </c>
      <c r="M9" s="51">
        <f t="shared" si="11"/>
        <v>296.34930825000004</v>
      </c>
      <c r="N9" s="53">
        <f t="shared" si="12"/>
        <v>359.35199999999992</v>
      </c>
      <c r="O9" s="53">
        <f t="shared" si="13"/>
        <v>10.780559999999998</v>
      </c>
      <c r="P9" s="51">
        <f t="shared" si="14"/>
        <v>370.13255999999996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118.03750000000001</v>
      </c>
      <c r="C10" s="50">
        <f t="shared" si="1"/>
        <v>3.5411249999999939</v>
      </c>
      <c r="D10" s="51">
        <f t="shared" si="2"/>
        <v>121.578625</v>
      </c>
      <c r="E10" s="50">
        <f t="shared" si="3"/>
        <v>202.40177500000001</v>
      </c>
      <c r="F10" s="50">
        <f t="shared" si="4"/>
        <v>6.0720532499999997</v>
      </c>
      <c r="G10" s="51">
        <f t="shared" si="5"/>
        <v>208.47382825</v>
      </c>
      <c r="H10" s="52">
        <f t="shared" si="6"/>
        <v>342.75999999999993</v>
      </c>
      <c r="I10" s="52">
        <f t="shared" si="7"/>
        <v>10.282799999999998</v>
      </c>
      <c r="J10" s="51">
        <f t="shared" si="8"/>
        <v>353.04279999999994</v>
      </c>
      <c r="K10" s="52">
        <f t="shared" si="9"/>
        <v>455.55314375000006</v>
      </c>
      <c r="L10" s="52">
        <f t="shared" si="10"/>
        <v>13.666594312500001</v>
      </c>
      <c r="M10" s="51">
        <f t="shared" si="11"/>
        <v>469.21973806250003</v>
      </c>
      <c r="N10" s="53">
        <f t="shared" si="12"/>
        <v>568.97399999999993</v>
      </c>
      <c r="O10" s="53">
        <f t="shared" si="13"/>
        <v>17.069219999999998</v>
      </c>
      <c r="P10" s="51">
        <f t="shared" si="14"/>
        <v>586.04321999999991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118.03750000000001</v>
      </c>
      <c r="C11" s="50">
        <f t="shared" si="1"/>
        <v>3.5411249999999939</v>
      </c>
      <c r="D11" s="51">
        <f t="shared" si="2"/>
        <v>121.578625</v>
      </c>
      <c r="E11" s="50">
        <f t="shared" si="3"/>
        <v>202.40177500000001</v>
      </c>
      <c r="F11" s="50">
        <f t="shared" si="4"/>
        <v>6.0720532499999997</v>
      </c>
      <c r="G11" s="51">
        <f t="shared" si="5"/>
        <v>208.47382825</v>
      </c>
      <c r="H11" s="52">
        <f t="shared" si="6"/>
        <v>342.75999999999993</v>
      </c>
      <c r="I11" s="52">
        <f t="shared" si="7"/>
        <v>10.282799999999998</v>
      </c>
      <c r="J11" s="51">
        <f t="shared" si="8"/>
        <v>353.04279999999994</v>
      </c>
      <c r="K11" s="52">
        <f t="shared" si="9"/>
        <v>455.55314375000006</v>
      </c>
      <c r="L11" s="52">
        <f t="shared" si="10"/>
        <v>13.666594312500001</v>
      </c>
      <c r="M11" s="51">
        <f t="shared" si="11"/>
        <v>469.21973806250003</v>
      </c>
      <c r="N11" s="53">
        <f t="shared" si="12"/>
        <v>568.97399999999993</v>
      </c>
      <c r="O11" s="53">
        <f t="shared" si="13"/>
        <v>17.069219999999998</v>
      </c>
      <c r="P11" s="51">
        <f t="shared" si="14"/>
        <v>586.04321999999991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118.03750000000001</v>
      </c>
      <c r="C12" s="50">
        <f t="shared" si="1"/>
        <v>3.5411249999999939</v>
      </c>
      <c r="D12" s="51">
        <f t="shared" si="2"/>
        <v>121.578625</v>
      </c>
      <c r="E12" s="50">
        <f t="shared" si="3"/>
        <v>202.40177500000001</v>
      </c>
      <c r="F12" s="50">
        <f t="shared" si="4"/>
        <v>6.0720532499999997</v>
      </c>
      <c r="G12" s="51">
        <f t="shared" si="5"/>
        <v>208.47382825</v>
      </c>
      <c r="H12" s="52">
        <f t="shared" si="6"/>
        <v>342.75999999999993</v>
      </c>
      <c r="I12" s="52">
        <f t="shared" si="7"/>
        <v>10.282799999999998</v>
      </c>
      <c r="J12" s="51">
        <f t="shared" si="8"/>
        <v>353.04279999999994</v>
      </c>
      <c r="K12" s="52">
        <f t="shared" si="9"/>
        <v>455.55314375000006</v>
      </c>
      <c r="L12" s="52">
        <f t="shared" si="10"/>
        <v>13.666594312500001</v>
      </c>
      <c r="M12" s="51">
        <f t="shared" si="11"/>
        <v>469.21973806250003</v>
      </c>
      <c r="N12" s="53">
        <f t="shared" si="12"/>
        <v>568.97399999999993</v>
      </c>
      <c r="O12" s="53">
        <f t="shared" si="13"/>
        <v>17.069219999999998</v>
      </c>
      <c r="P12" s="51">
        <f t="shared" si="14"/>
        <v>586.04321999999991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155.31250000000003</v>
      </c>
      <c r="C13" s="50">
        <f t="shared" si="1"/>
        <v>4.6593749999999829</v>
      </c>
      <c r="D13" s="51">
        <f t="shared" si="2"/>
        <v>159.97187500000001</v>
      </c>
      <c r="E13" s="50">
        <f t="shared" si="3"/>
        <v>266.31812500000001</v>
      </c>
      <c r="F13" s="50">
        <f t="shared" si="4"/>
        <v>7.9895437500000011</v>
      </c>
      <c r="G13" s="51">
        <f t="shared" si="5"/>
        <v>274.30766875</v>
      </c>
      <c r="H13" s="52">
        <f t="shared" si="6"/>
        <v>451</v>
      </c>
      <c r="I13" s="52">
        <f t="shared" si="7"/>
        <v>13.53</v>
      </c>
      <c r="J13" s="51">
        <f t="shared" si="8"/>
        <v>464.53</v>
      </c>
      <c r="K13" s="52">
        <f t="shared" si="9"/>
        <v>599.41203124999993</v>
      </c>
      <c r="L13" s="52">
        <f t="shared" si="10"/>
        <v>17.982360937500001</v>
      </c>
      <c r="M13" s="51">
        <f t="shared" si="11"/>
        <v>617.39439218749999</v>
      </c>
      <c r="N13" s="53">
        <f t="shared" si="12"/>
        <v>748.65</v>
      </c>
      <c r="O13" s="53">
        <f t="shared" si="13"/>
        <v>22.459500000000002</v>
      </c>
      <c r="P13" s="51">
        <f t="shared" si="14"/>
        <v>771.10950000000003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155.31250000000003</v>
      </c>
      <c r="C14" s="50">
        <f t="shared" si="1"/>
        <v>4.6593749999999829</v>
      </c>
      <c r="D14" s="51">
        <f t="shared" si="2"/>
        <v>159.97187500000001</v>
      </c>
      <c r="E14" s="50">
        <f t="shared" si="3"/>
        <v>266.31812500000001</v>
      </c>
      <c r="F14" s="50">
        <f t="shared" si="4"/>
        <v>7.9895437500000011</v>
      </c>
      <c r="G14" s="51">
        <f t="shared" si="5"/>
        <v>274.30766875</v>
      </c>
      <c r="H14" s="52">
        <f t="shared" si="6"/>
        <v>451</v>
      </c>
      <c r="I14" s="52">
        <f t="shared" si="7"/>
        <v>13.53</v>
      </c>
      <c r="J14" s="51">
        <f t="shared" si="8"/>
        <v>464.53</v>
      </c>
      <c r="K14" s="52">
        <f t="shared" si="9"/>
        <v>599.41203124999993</v>
      </c>
      <c r="L14" s="52">
        <f t="shared" si="10"/>
        <v>17.982360937500001</v>
      </c>
      <c r="M14" s="51">
        <f t="shared" si="11"/>
        <v>617.39439218749999</v>
      </c>
      <c r="N14" s="53">
        <f t="shared" si="12"/>
        <v>748.65</v>
      </c>
      <c r="O14" s="53">
        <f t="shared" si="13"/>
        <v>22.459500000000002</v>
      </c>
      <c r="P14" s="51">
        <f t="shared" si="14"/>
        <v>771.10950000000003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85.421874999999986</v>
      </c>
      <c r="C15" s="50">
        <f t="shared" si="1"/>
        <v>2.5626562500000034</v>
      </c>
      <c r="D15" s="51">
        <f t="shared" si="2"/>
        <v>87.984531249999989</v>
      </c>
      <c r="E15" s="50">
        <f t="shared" si="3"/>
        <v>146.47496875000002</v>
      </c>
      <c r="F15" s="50">
        <f t="shared" si="4"/>
        <v>4.394249062500001</v>
      </c>
      <c r="G15" s="51">
        <f t="shared" si="5"/>
        <v>150.86921781250001</v>
      </c>
      <c r="H15" s="52">
        <f t="shared" si="6"/>
        <v>248.04999999999998</v>
      </c>
      <c r="I15" s="52">
        <f t="shared" si="7"/>
        <v>7.4414999999999996</v>
      </c>
      <c r="J15" s="51">
        <f t="shared" si="8"/>
        <v>255.49149999999997</v>
      </c>
      <c r="K15" s="52">
        <f t="shared" si="9"/>
        <v>329.67661718750003</v>
      </c>
      <c r="L15" s="52">
        <f t="shared" si="10"/>
        <v>9.8902985156250018</v>
      </c>
      <c r="M15" s="51">
        <f t="shared" si="11"/>
        <v>339.56691570312506</v>
      </c>
      <c r="N15" s="53">
        <f t="shared" si="12"/>
        <v>411.75749999999999</v>
      </c>
      <c r="O15" s="53">
        <f t="shared" si="13"/>
        <v>12.352725000000001</v>
      </c>
      <c r="P15" s="51">
        <f t="shared" si="14"/>
        <v>424.11022500000001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85.421874999999986</v>
      </c>
      <c r="C16" s="50">
        <f t="shared" si="1"/>
        <v>2.5626562500000034</v>
      </c>
      <c r="D16" s="51">
        <f t="shared" si="2"/>
        <v>87.984531249999989</v>
      </c>
      <c r="E16" s="50">
        <f t="shared" si="3"/>
        <v>146.47496875000002</v>
      </c>
      <c r="F16" s="50">
        <f t="shared" si="4"/>
        <v>4.394249062500001</v>
      </c>
      <c r="G16" s="51">
        <f t="shared" si="5"/>
        <v>150.86921781250001</v>
      </c>
      <c r="H16" s="52">
        <f t="shared" si="6"/>
        <v>248.04999999999998</v>
      </c>
      <c r="I16" s="52">
        <f t="shared" si="7"/>
        <v>7.4414999999999996</v>
      </c>
      <c r="J16" s="51">
        <f t="shared" si="8"/>
        <v>255.49149999999997</v>
      </c>
      <c r="K16" s="52">
        <f t="shared" si="9"/>
        <v>329.67661718750003</v>
      </c>
      <c r="L16" s="52">
        <f t="shared" si="10"/>
        <v>9.8902985156250018</v>
      </c>
      <c r="M16" s="51">
        <f t="shared" si="11"/>
        <v>339.56691570312506</v>
      </c>
      <c r="N16" s="53">
        <f t="shared" si="12"/>
        <v>411.75749999999999</v>
      </c>
      <c r="O16" s="53">
        <f t="shared" si="13"/>
        <v>12.352725000000001</v>
      </c>
      <c r="P16" s="51">
        <f t="shared" si="14"/>
        <v>424.11022500000001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85.421874999999986</v>
      </c>
      <c r="C17" s="50">
        <f t="shared" si="1"/>
        <v>2.5626562500000034</v>
      </c>
      <c r="D17" s="51">
        <f t="shared" si="2"/>
        <v>87.984531249999989</v>
      </c>
      <c r="E17" s="50">
        <f t="shared" si="3"/>
        <v>146.47496875000002</v>
      </c>
      <c r="F17" s="50">
        <f t="shared" si="4"/>
        <v>4.394249062500001</v>
      </c>
      <c r="G17" s="51">
        <f t="shared" si="5"/>
        <v>150.86921781250001</v>
      </c>
      <c r="H17" s="52">
        <f t="shared" si="6"/>
        <v>248.04999999999998</v>
      </c>
      <c r="I17" s="52">
        <f t="shared" si="7"/>
        <v>7.4414999999999996</v>
      </c>
      <c r="J17" s="51">
        <f t="shared" si="8"/>
        <v>255.49149999999997</v>
      </c>
      <c r="K17" s="52">
        <f t="shared" si="9"/>
        <v>329.67661718750003</v>
      </c>
      <c r="L17" s="52">
        <f t="shared" si="10"/>
        <v>9.8902985156250018</v>
      </c>
      <c r="M17" s="51">
        <f t="shared" si="11"/>
        <v>339.56691570312506</v>
      </c>
      <c r="N17" s="53">
        <f t="shared" si="12"/>
        <v>411.75749999999999</v>
      </c>
      <c r="O17" s="53">
        <f t="shared" si="13"/>
        <v>12.352725000000001</v>
      </c>
      <c r="P17" s="51">
        <f t="shared" si="14"/>
        <v>424.11022500000001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93.187499999999986</v>
      </c>
      <c r="C18" s="50">
        <f t="shared" si="1"/>
        <v>2.7956250000000011</v>
      </c>
      <c r="D18" s="51">
        <f t="shared" si="2"/>
        <v>95.983124999999987</v>
      </c>
      <c r="E18" s="50">
        <f t="shared" si="3"/>
        <v>159.79087499999997</v>
      </c>
      <c r="F18" s="50">
        <f t="shared" si="4"/>
        <v>4.7937262499999997</v>
      </c>
      <c r="G18" s="51">
        <f t="shared" si="5"/>
        <v>164.58460124999999</v>
      </c>
      <c r="H18" s="52">
        <f t="shared" si="6"/>
        <v>270.60000000000002</v>
      </c>
      <c r="I18" s="52">
        <f t="shared" si="7"/>
        <v>8.1180000000000003</v>
      </c>
      <c r="J18" s="51">
        <f t="shared" si="8"/>
        <v>278.71800000000002</v>
      </c>
      <c r="K18" s="52">
        <f t="shared" si="9"/>
        <v>359.64721875000009</v>
      </c>
      <c r="L18" s="52">
        <f t="shared" si="10"/>
        <v>10.789416562500001</v>
      </c>
      <c r="M18" s="51">
        <f t="shared" si="11"/>
        <v>370.43663531250007</v>
      </c>
      <c r="N18" s="53">
        <f t="shared" si="12"/>
        <v>449.18999999999994</v>
      </c>
      <c r="O18" s="53">
        <f t="shared" si="13"/>
        <v>13.475699999999998</v>
      </c>
      <c r="P18" s="51">
        <f t="shared" si="14"/>
        <v>462.66569999999996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62.125</v>
      </c>
      <c r="C19" s="50">
        <f t="shared" si="1"/>
        <v>1.8637500000000031</v>
      </c>
      <c r="D19" s="51">
        <f t="shared" si="2"/>
        <v>63.988750000000003</v>
      </c>
      <c r="E19" s="50">
        <f t="shared" si="3"/>
        <v>106.52724999999998</v>
      </c>
      <c r="F19" s="50">
        <f t="shared" si="4"/>
        <v>3.1958174999999991</v>
      </c>
      <c r="G19" s="51">
        <f t="shared" si="5"/>
        <v>109.72306749999997</v>
      </c>
      <c r="H19" s="52">
        <f t="shared" si="6"/>
        <v>180.39999999999998</v>
      </c>
      <c r="I19" s="52">
        <f t="shared" si="7"/>
        <v>5.411999999999999</v>
      </c>
      <c r="J19" s="51">
        <f t="shared" si="8"/>
        <v>185.81199999999998</v>
      </c>
      <c r="K19" s="52">
        <f t="shared" si="9"/>
        <v>239.76481250000001</v>
      </c>
      <c r="L19" s="52">
        <f t="shared" si="10"/>
        <v>7.1929443750000006</v>
      </c>
      <c r="M19" s="51">
        <f t="shared" si="11"/>
        <v>246.957756875</v>
      </c>
      <c r="N19" s="53">
        <f t="shared" si="12"/>
        <v>299.46000000000004</v>
      </c>
      <c r="O19" s="53">
        <f t="shared" si="13"/>
        <v>8.9838000000000005</v>
      </c>
      <c r="P19" s="51">
        <f t="shared" si="14"/>
        <v>308.44380000000001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46.593749999999993</v>
      </c>
      <c r="C20" s="50">
        <f t="shared" si="1"/>
        <v>1.3978125000000006</v>
      </c>
      <c r="D20" s="51">
        <f t="shared" si="2"/>
        <v>47.991562499999993</v>
      </c>
      <c r="E20" s="50">
        <f t="shared" si="3"/>
        <v>79.895437499999986</v>
      </c>
      <c r="F20" s="50">
        <f t="shared" si="4"/>
        <v>2.3968631249999999</v>
      </c>
      <c r="G20" s="51">
        <f t="shared" si="5"/>
        <v>82.292300624999996</v>
      </c>
      <c r="H20" s="52">
        <f t="shared" si="6"/>
        <v>135.30000000000001</v>
      </c>
      <c r="I20" s="52">
        <f t="shared" si="7"/>
        <v>4.0590000000000002</v>
      </c>
      <c r="J20" s="51">
        <f t="shared" si="8"/>
        <v>139.35900000000001</v>
      </c>
      <c r="K20" s="52">
        <f t="shared" si="9"/>
        <v>179.82360937500005</v>
      </c>
      <c r="L20" s="52">
        <f t="shared" si="10"/>
        <v>5.3947082812500007</v>
      </c>
      <c r="M20" s="51">
        <f t="shared" si="11"/>
        <v>185.21831765625004</v>
      </c>
      <c r="N20" s="53">
        <f t="shared" si="12"/>
        <v>224.59499999999997</v>
      </c>
      <c r="O20" s="53">
        <f t="shared" si="13"/>
        <v>6.737849999999999</v>
      </c>
      <c r="P20" s="51">
        <f t="shared" si="14"/>
        <v>231.33284999999998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34.945312499999993</v>
      </c>
      <c r="C21" s="50">
        <f t="shared" si="1"/>
        <v>1.048359375000004</v>
      </c>
      <c r="D21" s="51">
        <f t="shared" si="2"/>
        <v>35.993671874999997</v>
      </c>
      <c r="E21" s="50">
        <f t="shared" si="3"/>
        <v>59.921578125000003</v>
      </c>
      <c r="F21" s="50">
        <f t="shared" si="4"/>
        <v>1.79764734375</v>
      </c>
      <c r="G21" s="51">
        <f t="shared" si="5"/>
        <v>61.719225468750004</v>
      </c>
      <c r="H21" s="52">
        <f t="shared" si="6"/>
        <v>101.47499999999999</v>
      </c>
      <c r="I21" s="52">
        <f t="shared" si="7"/>
        <v>3.0442499999999999</v>
      </c>
      <c r="J21" s="51">
        <f t="shared" si="8"/>
        <v>104.51925</v>
      </c>
      <c r="K21" s="52">
        <f t="shared" si="9"/>
        <v>134.86770703125001</v>
      </c>
      <c r="L21" s="52">
        <f t="shared" si="10"/>
        <v>4.0460312109375005</v>
      </c>
      <c r="M21" s="51">
        <f t="shared" si="11"/>
        <v>138.91373824218752</v>
      </c>
      <c r="N21" s="53">
        <f t="shared" si="12"/>
        <v>168.44624999999999</v>
      </c>
      <c r="O21" s="53">
        <f t="shared" si="13"/>
        <v>5.0533874999999995</v>
      </c>
      <c r="P21" s="51">
        <f t="shared" si="14"/>
        <v>173.49963749999998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116.484375</v>
      </c>
      <c r="C22" s="50">
        <f t="shared" si="1"/>
        <v>3.4945312500000085</v>
      </c>
      <c r="D22" s="51">
        <f t="shared" si="2"/>
        <v>119.97890625000001</v>
      </c>
      <c r="E22" s="50">
        <f t="shared" si="3"/>
        <v>199.73859375000001</v>
      </c>
      <c r="F22" s="50">
        <f t="shared" si="4"/>
        <v>5.9921578125000003</v>
      </c>
      <c r="G22" s="51">
        <f t="shared" si="5"/>
        <v>205.73075156250002</v>
      </c>
      <c r="H22" s="52">
        <f t="shared" si="6"/>
        <v>338.25</v>
      </c>
      <c r="I22" s="52">
        <f t="shared" si="7"/>
        <v>10.147499999999999</v>
      </c>
      <c r="J22" s="51">
        <f t="shared" si="8"/>
        <v>348.39749999999998</v>
      </c>
      <c r="K22" s="52">
        <f t="shared" si="9"/>
        <v>449.5590234375</v>
      </c>
      <c r="L22" s="52">
        <f t="shared" si="10"/>
        <v>13.486770703125</v>
      </c>
      <c r="M22" s="51">
        <f t="shared" si="11"/>
        <v>463.04579414062499</v>
      </c>
      <c r="N22" s="53">
        <f t="shared" si="12"/>
        <v>561.48750000000007</v>
      </c>
      <c r="O22" s="53">
        <f t="shared" si="13"/>
        <v>16.844625000000001</v>
      </c>
      <c r="P22" s="51">
        <f t="shared" si="14"/>
        <v>578.33212500000002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124.25</v>
      </c>
      <c r="C23" s="50">
        <f t="shared" si="1"/>
        <v>3.7275000000000063</v>
      </c>
      <c r="D23" s="51">
        <f t="shared" si="2"/>
        <v>127.97750000000001</v>
      </c>
      <c r="E23" s="50">
        <f t="shared" si="3"/>
        <v>213.05449999999996</v>
      </c>
      <c r="F23" s="50">
        <f t="shared" si="4"/>
        <v>6.3916349999999982</v>
      </c>
      <c r="G23" s="51">
        <f t="shared" si="5"/>
        <v>219.44613499999994</v>
      </c>
      <c r="H23" s="52">
        <f t="shared" si="6"/>
        <v>360.79999999999995</v>
      </c>
      <c r="I23" s="52">
        <f t="shared" si="7"/>
        <v>10.823999999999998</v>
      </c>
      <c r="J23" s="51">
        <f t="shared" si="8"/>
        <v>371.62399999999997</v>
      </c>
      <c r="K23" s="52">
        <f t="shared" si="9"/>
        <v>479.52962500000001</v>
      </c>
      <c r="L23" s="52">
        <f t="shared" si="10"/>
        <v>14.385888750000001</v>
      </c>
      <c r="M23" s="51">
        <f t="shared" si="11"/>
        <v>493.91551375</v>
      </c>
      <c r="N23" s="53">
        <f t="shared" si="12"/>
        <v>598.92000000000007</v>
      </c>
      <c r="O23" s="53">
        <f t="shared" si="13"/>
        <v>17.967600000000001</v>
      </c>
      <c r="P23" s="51">
        <f t="shared" si="14"/>
        <v>616.88760000000002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63.678124999999994</v>
      </c>
      <c r="C24" s="50">
        <f t="shared" si="1"/>
        <v>1.9103437499999956</v>
      </c>
      <c r="D24" s="51">
        <f t="shared" si="2"/>
        <v>65.58846874999999</v>
      </c>
      <c r="E24" s="50">
        <f t="shared" si="3"/>
        <v>109.19043125000002</v>
      </c>
      <c r="F24" s="50">
        <f t="shared" si="4"/>
        <v>3.2757129375000003</v>
      </c>
      <c r="G24" s="51">
        <f t="shared" si="5"/>
        <v>112.46614418750001</v>
      </c>
      <c r="H24" s="52">
        <f t="shared" si="6"/>
        <v>184.90999999999997</v>
      </c>
      <c r="I24" s="52">
        <f t="shared" si="7"/>
        <v>5.547299999999999</v>
      </c>
      <c r="J24" s="51">
        <f t="shared" si="8"/>
        <v>190.45729999999998</v>
      </c>
      <c r="K24" s="52">
        <f t="shared" si="9"/>
        <v>245.75893281249998</v>
      </c>
      <c r="L24" s="52">
        <f t="shared" si="10"/>
        <v>7.3727679843749998</v>
      </c>
      <c r="M24" s="51">
        <f t="shared" si="11"/>
        <v>253.13170079687498</v>
      </c>
      <c r="N24" s="53">
        <f t="shared" si="12"/>
        <v>306.94649999999996</v>
      </c>
      <c r="O24" s="53">
        <f t="shared" si="13"/>
        <v>9.2083949999999994</v>
      </c>
      <c r="P24" s="51">
        <f t="shared" si="14"/>
        <v>316.15489499999995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63.678124999999994</v>
      </c>
      <c r="C25" s="50">
        <f t="shared" si="1"/>
        <v>1.9103437499999956</v>
      </c>
      <c r="D25" s="51">
        <f t="shared" si="2"/>
        <v>65.58846874999999</v>
      </c>
      <c r="E25" s="50">
        <f t="shared" si="3"/>
        <v>109.19043125000002</v>
      </c>
      <c r="F25" s="50">
        <f t="shared" si="4"/>
        <v>3.2757129375000003</v>
      </c>
      <c r="G25" s="51">
        <f t="shared" si="5"/>
        <v>112.46614418750001</v>
      </c>
      <c r="H25" s="52">
        <f t="shared" si="6"/>
        <v>184.90999999999997</v>
      </c>
      <c r="I25" s="52">
        <f t="shared" si="7"/>
        <v>5.547299999999999</v>
      </c>
      <c r="J25" s="51">
        <f t="shared" si="8"/>
        <v>190.45729999999998</v>
      </c>
      <c r="K25" s="52">
        <f t="shared" si="9"/>
        <v>245.75893281249998</v>
      </c>
      <c r="L25" s="52">
        <f t="shared" si="10"/>
        <v>7.3727679843749998</v>
      </c>
      <c r="M25" s="51">
        <f t="shared" si="11"/>
        <v>253.13170079687498</v>
      </c>
      <c r="N25" s="53">
        <f t="shared" si="12"/>
        <v>306.94649999999996</v>
      </c>
      <c r="O25" s="53">
        <f t="shared" si="13"/>
        <v>9.2083949999999994</v>
      </c>
      <c r="P25" s="51">
        <f t="shared" si="14"/>
        <v>316.15489499999995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69.890624999999986</v>
      </c>
      <c r="C26" s="50">
        <f t="shared" si="1"/>
        <v>2.096718750000008</v>
      </c>
      <c r="D26" s="51">
        <f t="shared" si="2"/>
        <v>71.987343749999994</v>
      </c>
      <c r="E26" s="50">
        <f t="shared" si="3"/>
        <v>119.84315625000001</v>
      </c>
      <c r="F26" s="50">
        <f t="shared" si="4"/>
        <v>3.5952946875</v>
      </c>
      <c r="G26" s="51">
        <f t="shared" si="5"/>
        <v>123.43845093750001</v>
      </c>
      <c r="H26" s="52">
        <f t="shared" si="6"/>
        <v>202.95</v>
      </c>
      <c r="I26" s="52">
        <f t="shared" si="7"/>
        <v>6.0884999999999998</v>
      </c>
      <c r="J26" s="51">
        <f t="shared" si="8"/>
        <v>209.0385</v>
      </c>
      <c r="K26" s="52">
        <f t="shared" si="9"/>
        <v>269.73541406250001</v>
      </c>
      <c r="L26" s="52">
        <f t="shared" si="10"/>
        <v>8.092062421875001</v>
      </c>
      <c r="M26" s="51">
        <f t="shared" si="11"/>
        <v>277.82747648437504</v>
      </c>
      <c r="N26" s="53">
        <f t="shared" si="12"/>
        <v>336.89249999999998</v>
      </c>
      <c r="O26" s="53">
        <f t="shared" si="13"/>
        <v>10.106774999999999</v>
      </c>
      <c r="P26" s="51">
        <f t="shared" si="14"/>
        <v>346.99927499999995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77.656250000000014</v>
      </c>
      <c r="C27" s="50">
        <f t="shared" si="1"/>
        <v>2.3296874999999915</v>
      </c>
      <c r="D27" s="51">
        <f t="shared" si="2"/>
        <v>79.985937500000006</v>
      </c>
      <c r="E27" s="50">
        <f t="shared" si="3"/>
        <v>133.1590625</v>
      </c>
      <c r="F27" s="50">
        <f t="shared" si="4"/>
        <v>3.9947718750000005</v>
      </c>
      <c r="G27" s="51">
        <f t="shared" si="5"/>
        <v>137.153834375</v>
      </c>
      <c r="H27" s="52">
        <f t="shared" si="6"/>
        <v>225.5</v>
      </c>
      <c r="I27" s="52">
        <f t="shared" si="7"/>
        <v>6.7649999999999997</v>
      </c>
      <c r="J27" s="51">
        <f t="shared" si="8"/>
        <v>232.26499999999999</v>
      </c>
      <c r="K27" s="52">
        <f t="shared" si="9"/>
        <v>299.70601562499996</v>
      </c>
      <c r="L27" s="52">
        <f t="shared" si="10"/>
        <v>8.9911804687500005</v>
      </c>
      <c r="M27" s="51">
        <f t="shared" si="11"/>
        <v>308.69719609374999</v>
      </c>
      <c r="N27" s="53">
        <f t="shared" si="12"/>
        <v>374.32499999999999</v>
      </c>
      <c r="O27" s="53">
        <f t="shared" si="13"/>
        <v>11.229750000000001</v>
      </c>
      <c r="P27" s="51">
        <f t="shared" si="14"/>
        <v>385.55475000000001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124.25</v>
      </c>
      <c r="C28" s="50">
        <f t="shared" si="1"/>
        <v>3.7275000000000063</v>
      </c>
      <c r="D28" s="51">
        <f t="shared" si="2"/>
        <v>127.97750000000001</v>
      </c>
      <c r="E28" s="50">
        <f t="shared" si="3"/>
        <v>213.05449999999996</v>
      </c>
      <c r="F28" s="50">
        <f t="shared" si="4"/>
        <v>6.3916349999999982</v>
      </c>
      <c r="G28" s="51">
        <f t="shared" si="5"/>
        <v>219.44613499999994</v>
      </c>
      <c r="H28" s="52">
        <f t="shared" si="6"/>
        <v>360.79999999999995</v>
      </c>
      <c r="I28" s="52">
        <f t="shared" si="7"/>
        <v>10.823999999999998</v>
      </c>
      <c r="J28" s="51">
        <f t="shared" si="8"/>
        <v>371.62399999999997</v>
      </c>
      <c r="K28" s="52">
        <f t="shared" si="9"/>
        <v>479.52962500000001</v>
      </c>
      <c r="L28" s="52">
        <f t="shared" si="10"/>
        <v>14.385888750000001</v>
      </c>
      <c r="M28" s="51">
        <f t="shared" si="11"/>
        <v>493.91551375</v>
      </c>
      <c r="N28" s="53">
        <f t="shared" si="12"/>
        <v>598.92000000000007</v>
      </c>
      <c r="O28" s="53">
        <f t="shared" si="13"/>
        <v>17.967600000000001</v>
      </c>
      <c r="P28" s="51">
        <f t="shared" si="14"/>
        <v>616.88760000000002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93.601666666666645</v>
      </c>
      <c r="C31" s="50">
        <f>VALUE(D31*$K$2/$K$3)</f>
        <v>2.8080499999999993</v>
      </c>
      <c r="D31" s="51">
        <f>(R31+R31*$K$2/100)*$D$3/6</f>
        <v>96.409716666666654</v>
      </c>
      <c r="E31" s="54">
        <f>VALUE(G31*100/$K$3)</f>
        <v>160.50105666666667</v>
      </c>
      <c r="F31" s="54">
        <f>VALUE(G31*$K$2/$K$3)</f>
        <v>4.8150316999999996</v>
      </c>
      <c r="G31" s="51">
        <f>(S31+S31*$K$2/100)*$G$3/12</f>
        <v>165.31608836666666</v>
      </c>
      <c r="H31" s="50">
        <f>VALUE(J31*100/$K$3)</f>
        <v>271.80266666666665</v>
      </c>
      <c r="I31" s="50">
        <f>VALUE(J31*$K$2/$K$3)</f>
        <v>8.1540800000000004</v>
      </c>
      <c r="J31" s="51">
        <f>(T31+T31*$K$2/100)*$I$3/18</f>
        <v>279.95674666666667</v>
      </c>
      <c r="K31" s="53">
        <f>VALUE(M31*100/$K$3)</f>
        <v>361.2456508333334</v>
      </c>
      <c r="L31" s="53">
        <f>VALUE(M31*$K$2/$K$3)</f>
        <v>10.837369525000002</v>
      </c>
      <c r="M31" s="55">
        <f>(U31+U31*$K$2/100)*$M$3/24</f>
        <v>372.08302035833339</v>
      </c>
      <c r="N31" s="53">
        <f>VALUE(P31*100/$K$3)</f>
        <v>451.18640000000005</v>
      </c>
      <c r="O31" s="53">
        <f>VALUE(P31*$K$2/$K$3)</f>
        <v>13.535591999999999</v>
      </c>
      <c r="P31" s="51">
        <f>(V31+V31*$K$2/100)*$P$3/30</f>
        <v>464.721992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93.601666666666645</v>
      </c>
      <c r="C32" s="50">
        <f t="shared" ref="C32:C53" si="22">VALUE(D32*$K$2/$K$3)</f>
        <v>2.8080499999999993</v>
      </c>
      <c r="D32" s="51">
        <f t="shared" ref="D32:D53" si="23">(R32+R32*$K$2/100)*$D$3/6</f>
        <v>96.409716666666654</v>
      </c>
      <c r="E32" s="54">
        <f t="shared" ref="E32:E53" si="24">VALUE(G32*100/$K$3)</f>
        <v>160.50105666666667</v>
      </c>
      <c r="F32" s="54">
        <f t="shared" ref="F32:F53" si="25">VALUE(G32*$K$2/$K$3)</f>
        <v>4.8150316999999996</v>
      </c>
      <c r="G32" s="51">
        <f t="shared" ref="G32:G53" si="26">(S32+S32*$K$2/100)*$G$3/12</f>
        <v>165.31608836666666</v>
      </c>
      <c r="H32" s="50">
        <f t="shared" ref="H32:H53" si="27">VALUE(J32*100/$K$3)</f>
        <v>271.80266666666665</v>
      </c>
      <c r="I32" s="50">
        <f t="shared" ref="I32:I53" si="28">VALUE(J32*$K$2/$K$3)</f>
        <v>8.1540800000000004</v>
      </c>
      <c r="J32" s="51">
        <f t="shared" ref="J32:J53" si="29">(T32+T32*$K$2/100)*$I$3/18</f>
        <v>279.95674666666667</v>
      </c>
      <c r="K32" s="53">
        <f t="shared" ref="K32:K53" si="30">VALUE(M32*100/$K$3)</f>
        <v>361.2456508333334</v>
      </c>
      <c r="L32" s="53">
        <f t="shared" ref="L32:L53" si="31">VALUE(M32*$K$2/$K$3)</f>
        <v>10.837369525000002</v>
      </c>
      <c r="M32" s="55">
        <f t="shared" ref="M32:M53" si="32">(U32+U32*$K$2/100)*$M$3/24</f>
        <v>372.08302035833339</v>
      </c>
      <c r="N32" s="53">
        <f t="shared" ref="N32:N53" si="33">VALUE(P32*100/$K$3)</f>
        <v>451.18640000000005</v>
      </c>
      <c r="O32" s="53">
        <f t="shared" ref="O32:O53" si="34">VALUE(P32*$K$2/$K$3)</f>
        <v>13.535591999999999</v>
      </c>
      <c r="P32" s="51">
        <f t="shared" ref="P32:P53" si="35">(V32+V32*$K$2/100)*$P$3/30</f>
        <v>464.721992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99.399999999999991</v>
      </c>
      <c r="C33" s="50">
        <f t="shared" si="22"/>
        <v>2.9819999999999998</v>
      </c>
      <c r="D33" s="51">
        <f t="shared" si="23"/>
        <v>102.38199999999999</v>
      </c>
      <c r="E33" s="54">
        <f t="shared" si="24"/>
        <v>170.44360000000003</v>
      </c>
      <c r="F33" s="54">
        <f t="shared" si="25"/>
        <v>5.1133080000000009</v>
      </c>
      <c r="G33" s="51">
        <f t="shared" si="26"/>
        <v>175.55690800000002</v>
      </c>
      <c r="H33" s="50">
        <f t="shared" si="27"/>
        <v>288.64</v>
      </c>
      <c r="I33" s="50">
        <f t="shared" si="28"/>
        <v>8.6592000000000002</v>
      </c>
      <c r="J33" s="51">
        <f t="shared" si="29"/>
        <v>297.29919999999998</v>
      </c>
      <c r="K33" s="53">
        <f t="shared" si="30"/>
        <v>383.62370000000004</v>
      </c>
      <c r="L33" s="53">
        <f t="shared" si="31"/>
        <v>11.508711000000002</v>
      </c>
      <c r="M33" s="55">
        <f t="shared" si="32"/>
        <v>395.13241100000005</v>
      </c>
      <c r="N33" s="53">
        <f t="shared" si="33"/>
        <v>479.13599999999997</v>
      </c>
      <c r="O33" s="53">
        <f t="shared" si="34"/>
        <v>14.374079999999998</v>
      </c>
      <c r="P33" s="51">
        <f t="shared" si="35"/>
        <v>493.51007999999996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99.399999999999991</v>
      </c>
      <c r="C34" s="50">
        <f t="shared" si="22"/>
        <v>2.9819999999999998</v>
      </c>
      <c r="D34" s="51">
        <f t="shared" si="23"/>
        <v>102.38199999999999</v>
      </c>
      <c r="E34" s="54">
        <f t="shared" si="24"/>
        <v>170.44360000000003</v>
      </c>
      <c r="F34" s="54">
        <f t="shared" si="25"/>
        <v>5.1133080000000009</v>
      </c>
      <c r="G34" s="51">
        <f t="shared" si="26"/>
        <v>175.55690800000002</v>
      </c>
      <c r="H34" s="50">
        <f t="shared" si="27"/>
        <v>288.64</v>
      </c>
      <c r="I34" s="50">
        <f t="shared" si="28"/>
        <v>8.6592000000000002</v>
      </c>
      <c r="J34" s="51">
        <f t="shared" si="29"/>
        <v>297.29919999999998</v>
      </c>
      <c r="K34" s="53">
        <f t="shared" si="30"/>
        <v>383.62370000000004</v>
      </c>
      <c r="L34" s="53">
        <f t="shared" si="31"/>
        <v>11.508711000000002</v>
      </c>
      <c r="M34" s="55">
        <f t="shared" si="32"/>
        <v>395.13241100000005</v>
      </c>
      <c r="N34" s="53">
        <f t="shared" si="33"/>
        <v>479.13599999999997</v>
      </c>
      <c r="O34" s="53">
        <f t="shared" si="34"/>
        <v>14.374079999999998</v>
      </c>
      <c r="P34" s="51">
        <f t="shared" si="35"/>
        <v>493.51007999999996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157.38333333333335</v>
      </c>
      <c r="C35" s="50">
        <f t="shared" si="22"/>
        <v>4.7215000000000007</v>
      </c>
      <c r="D35" s="51">
        <f t="shared" si="23"/>
        <v>162.10483333333335</v>
      </c>
      <c r="E35" s="54">
        <f t="shared" si="24"/>
        <v>269.86903333333333</v>
      </c>
      <c r="F35" s="54">
        <f t="shared" si="25"/>
        <v>8.0960710000000002</v>
      </c>
      <c r="G35" s="51">
        <f t="shared" si="26"/>
        <v>277.96510433333333</v>
      </c>
      <c r="H35" s="50">
        <f t="shared" si="27"/>
        <v>457.01333333333338</v>
      </c>
      <c r="I35" s="50">
        <f t="shared" si="28"/>
        <v>13.710400000000002</v>
      </c>
      <c r="J35" s="51">
        <f t="shared" si="29"/>
        <v>470.72373333333337</v>
      </c>
      <c r="K35" s="53">
        <f t="shared" si="30"/>
        <v>607.40419166666663</v>
      </c>
      <c r="L35" s="53">
        <f t="shared" si="31"/>
        <v>18.22212575</v>
      </c>
      <c r="M35" s="55">
        <f t="shared" si="32"/>
        <v>625.62631741666667</v>
      </c>
      <c r="N35" s="53">
        <f t="shared" si="33"/>
        <v>758.63199999999995</v>
      </c>
      <c r="O35" s="53">
        <f t="shared" si="34"/>
        <v>22.758960000000002</v>
      </c>
      <c r="P35" s="51">
        <f t="shared" si="35"/>
        <v>781.39095999999995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157.38333333333335</v>
      </c>
      <c r="C36" s="50">
        <f t="shared" si="22"/>
        <v>4.7215000000000007</v>
      </c>
      <c r="D36" s="51">
        <f t="shared" si="23"/>
        <v>162.10483333333335</v>
      </c>
      <c r="E36" s="54">
        <f t="shared" si="24"/>
        <v>269.86903333333333</v>
      </c>
      <c r="F36" s="54">
        <f t="shared" si="25"/>
        <v>8.0960710000000002</v>
      </c>
      <c r="G36" s="51">
        <f t="shared" si="26"/>
        <v>277.96510433333333</v>
      </c>
      <c r="H36" s="50">
        <f t="shared" si="27"/>
        <v>457.01333333333338</v>
      </c>
      <c r="I36" s="50">
        <f t="shared" si="28"/>
        <v>13.710400000000002</v>
      </c>
      <c r="J36" s="51">
        <f t="shared" si="29"/>
        <v>470.72373333333337</v>
      </c>
      <c r="K36" s="53">
        <f t="shared" si="30"/>
        <v>607.40419166666663</v>
      </c>
      <c r="L36" s="53">
        <f t="shared" si="31"/>
        <v>18.22212575</v>
      </c>
      <c r="M36" s="55">
        <f t="shared" si="32"/>
        <v>625.62631741666667</v>
      </c>
      <c r="N36" s="53">
        <f t="shared" si="33"/>
        <v>758.63199999999995</v>
      </c>
      <c r="O36" s="53">
        <f t="shared" si="34"/>
        <v>22.758960000000002</v>
      </c>
      <c r="P36" s="51">
        <f t="shared" si="35"/>
        <v>781.39095999999995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157.38333333333335</v>
      </c>
      <c r="C37" s="50">
        <f t="shared" si="22"/>
        <v>4.7215000000000007</v>
      </c>
      <c r="D37" s="51">
        <f t="shared" si="23"/>
        <v>162.10483333333335</v>
      </c>
      <c r="E37" s="54">
        <f t="shared" si="24"/>
        <v>269.86903333333333</v>
      </c>
      <c r="F37" s="54">
        <f t="shared" si="25"/>
        <v>8.0960710000000002</v>
      </c>
      <c r="G37" s="51">
        <f t="shared" si="26"/>
        <v>277.96510433333333</v>
      </c>
      <c r="H37" s="50">
        <f t="shared" si="27"/>
        <v>457.01333333333338</v>
      </c>
      <c r="I37" s="50">
        <f t="shared" si="28"/>
        <v>13.710400000000002</v>
      </c>
      <c r="J37" s="51">
        <f t="shared" si="29"/>
        <v>470.72373333333337</v>
      </c>
      <c r="K37" s="53">
        <f t="shared" si="30"/>
        <v>607.40419166666663</v>
      </c>
      <c r="L37" s="53">
        <f t="shared" si="31"/>
        <v>18.22212575</v>
      </c>
      <c r="M37" s="55">
        <f t="shared" si="32"/>
        <v>625.62631741666667</v>
      </c>
      <c r="N37" s="53">
        <f t="shared" si="33"/>
        <v>758.63199999999995</v>
      </c>
      <c r="O37" s="53">
        <f t="shared" si="34"/>
        <v>22.758960000000002</v>
      </c>
      <c r="P37" s="51">
        <f t="shared" si="35"/>
        <v>781.39095999999995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207.08333333333331</v>
      </c>
      <c r="C38" s="50">
        <f t="shared" si="22"/>
        <v>6.2124999999999995</v>
      </c>
      <c r="D38" s="51">
        <f t="shared" si="23"/>
        <v>213.29583333333332</v>
      </c>
      <c r="E38" s="54">
        <f t="shared" si="24"/>
        <v>355.09083333333336</v>
      </c>
      <c r="F38" s="54">
        <f t="shared" si="25"/>
        <v>10.652725</v>
      </c>
      <c r="G38" s="51">
        <f t="shared" si="26"/>
        <v>365.74355833333334</v>
      </c>
      <c r="H38" s="50">
        <f t="shared" si="27"/>
        <v>601.33333333333337</v>
      </c>
      <c r="I38" s="50">
        <f t="shared" si="28"/>
        <v>18.04</v>
      </c>
      <c r="J38" s="51">
        <f t="shared" si="29"/>
        <v>619.37333333333333</v>
      </c>
      <c r="K38" s="53">
        <f t="shared" si="30"/>
        <v>799.21604166666668</v>
      </c>
      <c r="L38" s="53">
        <f t="shared" si="31"/>
        <v>23.976481249999999</v>
      </c>
      <c r="M38" s="55">
        <f t="shared" si="32"/>
        <v>823.19252291666669</v>
      </c>
      <c r="N38" s="53">
        <f t="shared" si="33"/>
        <v>998.19999999999993</v>
      </c>
      <c r="O38" s="53">
        <f t="shared" si="34"/>
        <v>29.946000000000002</v>
      </c>
      <c r="P38" s="51">
        <f t="shared" si="35"/>
        <v>1028.146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207.08333333333331</v>
      </c>
      <c r="C39" s="50">
        <f t="shared" si="22"/>
        <v>6.2124999999999995</v>
      </c>
      <c r="D39" s="51">
        <f t="shared" si="23"/>
        <v>213.29583333333332</v>
      </c>
      <c r="E39" s="54">
        <f t="shared" si="24"/>
        <v>355.09083333333336</v>
      </c>
      <c r="F39" s="54">
        <f t="shared" si="25"/>
        <v>10.652725</v>
      </c>
      <c r="G39" s="51">
        <f t="shared" si="26"/>
        <v>365.74355833333334</v>
      </c>
      <c r="H39" s="50">
        <f t="shared" si="27"/>
        <v>601.33333333333337</v>
      </c>
      <c r="I39" s="50">
        <f t="shared" si="28"/>
        <v>18.04</v>
      </c>
      <c r="J39" s="51">
        <f t="shared" si="29"/>
        <v>619.37333333333333</v>
      </c>
      <c r="K39" s="53">
        <f t="shared" si="30"/>
        <v>799.21604166666668</v>
      </c>
      <c r="L39" s="53">
        <f t="shared" si="31"/>
        <v>23.976481249999999</v>
      </c>
      <c r="M39" s="55">
        <f t="shared" si="32"/>
        <v>823.19252291666669</v>
      </c>
      <c r="N39" s="53">
        <f t="shared" si="33"/>
        <v>998.19999999999993</v>
      </c>
      <c r="O39" s="53">
        <f t="shared" si="34"/>
        <v>29.946000000000002</v>
      </c>
      <c r="P39" s="51">
        <f t="shared" si="35"/>
        <v>1028.146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113.89583333333333</v>
      </c>
      <c r="C40" s="50">
        <f t="shared" si="22"/>
        <v>3.4168749999999997</v>
      </c>
      <c r="D40" s="51">
        <f t="shared" si="23"/>
        <v>117.31270833333332</v>
      </c>
      <c r="E40" s="54">
        <f t="shared" si="24"/>
        <v>195.29995833333334</v>
      </c>
      <c r="F40" s="54">
        <f t="shared" si="25"/>
        <v>5.8589987499999996</v>
      </c>
      <c r="G40" s="51">
        <f t="shared" si="26"/>
        <v>201.15895708333332</v>
      </c>
      <c r="H40" s="50">
        <f t="shared" si="27"/>
        <v>330.73333333333335</v>
      </c>
      <c r="I40" s="50">
        <f t="shared" si="28"/>
        <v>9.9219999999999988</v>
      </c>
      <c r="J40" s="51">
        <f t="shared" si="29"/>
        <v>340.65533333333332</v>
      </c>
      <c r="K40" s="53">
        <f t="shared" si="30"/>
        <v>439.56882291666665</v>
      </c>
      <c r="L40" s="53">
        <f t="shared" si="31"/>
        <v>13.187064687499999</v>
      </c>
      <c r="M40" s="55">
        <f t="shared" si="32"/>
        <v>452.75588760416667</v>
      </c>
      <c r="N40" s="53">
        <f t="shared" si="33"/>
        <v>549.00999999999988</v>
      </c>
      <c r="O40" s="53">
        <f t="shared" si="34"/>
        <v>16.470299999999995</v>
      </c>
      <c r="P40" s="51">
        <f t="shared" si="35"/>
        <v>565.48029999999983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113.89583333333333</v>
      </c>
      <c r="C41" s="50">
        <f t="shared" si="22"/>
        <v>3.4168749999999997</v>
      </c>
      <c r="D41" s="51">
        <f t="shared" si="23"/>
        <v>117.31270833333332</v>
      </c>
      <c r="E41" s="54">
        <f t="shared" si="24"/>
        <v>195.29995833333334</v>
      </c>
      <c r="F41" s="54">
        <f t="shared" si="25"/>
        <v>5.8589987499999996</v>
      </c>
      <c r="G41" s="51">
        <f t="shared" si="26"/>
        <v>201.15895708333332</v>
      </c>
      <c r="H41" s="50">
        <f t="shared" si="27"/>
        <v>330.73333333333335</v>
      </c>
      <c r="I41" s="50">
        <f t="shared" si="28"/>
        <v>9.9219999999999988</v>
      </c>
      <c r="J41" s="51">
        <f t="shared" si="29"/>
        <v>340.65533333333332</v>
      </c>
      <c r="K41" s="53">
        <f t="shared" si="30"/>
        <v>439.56882291666665</v>
      </c>
      <c r="L41" s="53">
        <f t="shared" si="31"/>
        <v>13.187064687499999</v>
      </c>
      <c r="M41" s="55">
        <f t="shared" si="32"/>
        <v>452.75588760416667</v>
      </c>
      <c r="N41" s="53">
        <f t="shared" si="33"/>
        <v>549.00999999999988</v>
      </c>
      <c r="O41" s="53">
        <f t="shared" si="34"/>
        <v>16.470299999999995</v>
      </c>
      <c r="P41" s="51">
        <f t="shared" si="35"/>
        <v>565.48029999999983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113.89583333333333</v>
      </c>
      <c r="C42" s="50">
        <f t="shared" si="22"/>
        <v>3.4168749999999997</v>
      </c>
      <c r="D42" s="51">
        <f t="shared" si="23"/>
        <v>117.31270833333332</v>
      </c>
      <c r="E42" s="54">
        <f t="shared" si="24"/>
        <v>195.29995833333334</v>
      </c>
      <c r="F42" s="54">
        <f t="shared" si="25"/>
        <v>5.8589987499999996</v>
      </c>
      <c r="G42" s="51">
        <f t="shared" si="26"/>
        <v>201.15895708333332</v>
      </c>
      <c r="H42" s="50">
        <f t="shared" si="27"/>
        <v>330.73333333333335</v>
      </c>
      <c r="I42" s="50">
        <f t="shared" si="28"/>
        <v>9.9219999999999988</v>
      </c>
      <c r="J42" s="51">
        <f t="shared" si="29"/>
        <v>340.65533333333332</v>
      </c>
      <c r="K42" s="53">
        <f t="shared" si="30"/>
        <v>439.56882291666665</v>
      </c>
      <c r="L42" s="53">
        <f t="shared" si="31"/>
        <v>13.187064687499999</v>
      </c>
      <c r="M42" s="55">
        <f t="shared" si="32"/>
        <v>452.75588760416667</v>
      </c>
      <c r="N42" s="53">
        <f t="shared" si="33"/>
        <v>549.00999999999988</v>
      </c>
      <c r="O42" s="53">
        <f t="shared" si="34"/>
        <v>16.470299999999995</v>
      </c>
      <c r="P42" s="51">
        <f t="shared" si="35"/>
        <v>565.48029999999983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124.25</v>
      </c>
      <c r="C43" s="50">
        <f t="shared" si="22"/>
        <v>3.7275</v>
      </c>
      <c r="D43" s="51">
        <f t="shared" si="23"/>
        <v>127.97750000000001</v>
      </c>
      <c r="E43" s="54">
        <f t="shared" si="24"/>
        <v>213.05449999999996</v>
      </c>
      <c r="F43" s="54">
        <f t="shared" si="25"/>
        <v>6.3916349999999982</v>
      </c>
      <c r="G43" s="51">
        <f t="shared" si="26"/>
        <v>219.44613499999994</v>
      </c>
      <c r="H43" s="50">
        <f t="shared" si="27"/>
        <v>360.79999999999995</v>
      </c>
      <c r="I43" s="50">
        <f t="shared" si="28"/>
        <v>10.823999999999998</v>
      </c>
      <c r="J43" s="51">
        <f t="shared" si="29"/>
        <v>371.62399999999997</v>
      </c>
      <c r="K43" s="53">
        <f t="shared" si="30"/>
        <v>479.52962500000001</v>
      </c>
      <c r="L43" s="53">
        <f t="shared" si="31"/>
        <v>14.385888750000001</v>
      </c>
      <c r="M43" s="55">
        <f t="shared" si="32"/>
        <v>493.91551375</v>
      </c>
      <c r="N43" s="53">
        <f t="shared" si="33"/>
        <v>598.92000000000007</v>
      </c>
      <c r="O43" s="53">
        <f t="shared" si="34"/>
        <v>17.967600000000001</v>
      </c>
      <c r="P43" s="51">
        <f t="shared" si="35"/>
        <v>616.88760000000002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82.833333333333329</v>
      </c>
      <c r="C44" s="50">
        <f t="shared" si="22"/>
        <v>2.4849999999999999</v>
      </c>
      <c r="D44" s="51">
        <f t="shared" si="23"/>
        <v>85.318333333333328</v>
      </c>
      <c r="E44" s="54">
        <f t="shared" si="24"/>
        <v>142.03633333333332</v>
      </c>
      <c r="F44" s="54">
        <f t="shared" si="25"/>
        <v>4.2610899999999994</v>
      </c>
      <c r="G44" s="51">
        <f t="shared" si="26"/>
        <v>146.29742333333331</v>
      </c>
      <c r="H44" s="50">
        <f t="shared" si="27"/>
        <v>240.53333333333333</v>
      </c>
      <c r="I44" s="50">
        <f t="shared" si="28"/>
        <v>7.2160000000000002</v>
      </c>
      <c r="J44" s="51">
        <f t="shared" si="29"/>
        <v>247.74933333333334</v>
      </c>
      <c r="K44" s="53">
        <f t="shared" si="30"/>
        <v>319.68641666666673</v>
      </c>
      <c r="L44" s="53">
        <f t="shared" si="31"/>
        <v>9.5905925000000014</v>
      </c>
      <c r="M44" s="55">
        <f t="shared" si="32"/>
        <v>329.27700916666674</v>
      </c>
      <c r="N44" s="53">
        <f t="shared" si="33"/>
        <v>399.28</v>
      </c>
      <c r="O44" s="53">
        <f t="shared" si="34"/>
        <v>11.978399999999999</v>
      </c>
      <c r="P44" s="51">
        <f t="shared" si="35"/>
        <v>411.25839999999994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62.125</v>
      </c>
      <c r="C45" s="50">
        <f t="shared" si="22"/>
        <v>1.86375</v>
      </c>
      <c r="D45" s="51">
        <f t="shared" si="23"/>
        <v>63.988750000000003</v>
      </c>
      <c r="E45" s="54">
        <f t="shared" si="24"/>
        <v>106.52724999999998</v>
      </c>
      <c r="F45" s="54">
        <f t="shared" si="25"/>
        <v>3.1958174999999991</v>
      </c>
      <c r="G45" s="51">
        <f t="shared" si="26"/>
        <v>109.72306749999997</v>
      </c>
      <c r="H45" s="50">
        <f t="shared" si="27"/>
        <v>180.39999999999998</v>
      </c>
      <c r="I45" s="50">
        <f t="shared" si="28"/>
        <v>5.411999999999999</v>
      </c>
      <c r="J45" s="51">
        <f t="shared" si="29"/>
        <v>185.81199999999998</v>
      </c>
      <c r="K45" s="53">
        <f t="shared" si="30"/>
        <v>239.76481250000001</v>
      </c>
      <c r="L45" s="53">
        <f t="shared" si="31"/>
        <v>7.1929443750000006</v>
      </c>
      <c r="M45" s="55">
        <f t="shared" si="32"/>
        <v>246.957756875</v>
      </c>
      <c r="N45" s="53">
        <f t="shared" si="33"/>
        <v>299.46000000000004</v>
      </c>
      <c r="O45" s="53">
        <f t="shared" si="34"/>
        <v>8.9838000000000005</v>
      </c>
      <c r="P45" s="51">
        <f t="shared" si="35"/>
        <v>308.44380000000001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46.593749999999993</v>
      </c>
      <c r="C46" s="50">
        <f t="shared" si="22"/>
        <v>1.3978124999999999</v>
      </c>
      <c r="D46" s="51">
        <f t="shared" si="23"/>
        <v>47.991562499999993</v>
      </c>
      <c r="E46" s="54">
        <f t="shared" si="24"/>
        <v>79.895437499999986</v>
      </c>
      <c r="F46" s="54">
        <f t="shared" si="25"/>
        <v>2.3968631249999999</v>
      </c>
      <c r="G46" s="51">
        <f t="shared" si="26"/>
        <v>82.292300624999996</v>
      </c>
      <c r="H46" s="50">
        <f t="shared" si="27"/>
        <v>135.30000000000001</v>
      </c>
      <c r="I46" s="50">
        <f t="shared" si="28"/>
        <v>4.0590000000000002</v>
      </c>
      <c r="J46" s="51">
        <f t="shared" si="29"/>
        <v>139.35900000000001</v>
      </c>
      <c r="K46" s="53">
        <f t="shared" si="30"/>
        <v>179.82360937500005</v>
      </c>
      <c r="L46" s="53">
        <f t="shared" si="31"/>
        <v>5.3947082812500007</v>
      </c>
      <c r="M46" s="55">
        <f t="shared" si="32"/>
        <v>185.21831765625004</v>
      </c>
      <c r="N46" s="53">
        <f t="shared" si="33"/>
        <v>224.59499999999997</v>
      </c>
      <c r="O46" s="53">
        <f t="shared" si="34"/>
        <v>6.737849999999999</v>
      </c>
      <c r="P46" s="51">
        <f t="shared" si="35"/>
        <v>231.33284999999998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155.31250000000003</v>
      </c>
      <c r="C47" s="50">
        <f t="shared" si="22"/>
        <v>4.6593750000000007</v>
      </c>
      <c r="D47" s="51">
        <f t="shared" si="23"/>
        <v>159.97187500000001</v>
      </c>
      <c r="E47" s="54">
        <f t="shared" si="24"/>
        <v>266.31812500000001</v>
      </c>
      <c r="F47" s="54">
        <f t="shared" si="25"/>
        <v>7.9895437500000011</v>
      </c>
      <c r="G47" s="51">
        <f t="shared" si="26"/>
        <v>274.30766875</v>
      </c>
      <c r="H47" s="50">
        <f t="shared" si="27"/>
        <v>451</v>
      </c>
      <c r="I47" s="50">
        <f t="shared" si="28"/>
        <v>13.53</v>
      </c>
      <c r="J47" s="51">
        <f t="shared" si="29"/>
        <v>464.53</v>
      </c>
      <c r="K47" s="53">
        <f t="shared" si="30"/>
        <v>599.41203124999993</v>
      </c>
      <c r="L47" s="53">
        <f t="shared" si="31"/>
        <v>17.982360937500001</v>
      </c>
      <c r="M47" s="55">
        <f t="shared" si="32"/>
        <v>617.39439218749999</v>
      </c>
      <c r="N47" s="53">
        <f t="shared" si="33"/>
        <v>748.65</v>
      </c>
      <c r="O47" s="53">
        <f t="shared" si="34"/>
        <v>22.459500000000002</v>
      </c>
      <c r="P47" s="51">
        <f t="shared" si="35"/>
        <v>771.10950000000003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165.66666666666666</v>
      </c>
      <c r="C48" s="50">
        <f t="shared" si="22"/>
        <v>4.97</v>
      </c>
      <c r="D48" s="51">
        <f t="shared" si="23"/>
        <v>170.63666666666666</v>
      </c>
      <c r="E48" s="54">
        <f t="shared" si="24"/>
        <v>284.07266666666663</v>
      </c>
      <c r="F48" s="54">
        <f t="shared" si="25"/>
        <v>8.5221799999999988</v>
      </c>
      <c r="G48" s="51">
        <f t="shared" si="26"/>
        <v>292.59484666666663</v>
      </c>
      <c r="H48" s="50">
        <f t="shared" si="27"/>
        <v>481.06666666666666</v>
      </c>
      <c r="I48" s="50">
        <f t="shared" si="28"/>
        <v>14.432</v>
      </c>
      <c r="J48" s="51">
        <f t="shared" si="29"/>
        <v>495.49866666666668</v>
      </c>
      <c r="K48" s="53">
        <f t="shared" si="30"/>
        <v>639.37283333333346</v>
      </c>
      <c r="L48" s="53">
        <f t="shared" si="31"/>
        <v>19.181185000000003</v>
      </c>
      <c r="M48" s="55">
        <f t="shared" si="32"/>
        <v>658.55401833333349</v>
      </c>
      <c r="N48" s="53">
        <f t="shared" si="33"/>
        <v>798.56</v>
      </c>
      <c r="O48" s="53">
        <f t="shared" si="34"/>
        <v>23.956799999999998</v>
      </c>
      <c r="P48" s="51">
        <f t="shared" si="35"/>
        <v>822.51679999999988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84.904166666666654</v>
      </c>
      <c r="C49" s="50">
        <f t="shared" si="22"/>
        <v>2.5471249999999994</v>
      </c>
      <c r="D49" s="51">
        <f t="shared" si="23"/>
        <v>87.451291666666648</v>
      </c>
      <c r="E49" s="54">
        <f t="shared" si="24"/>
        <v>145.58724166666667</v>
      </c>
      <c r="F49" s="54">
        <f t="shared" si="25"/>
        <v>4.3676172499999995</v>
      </c>
      <c r="G49" s="51">
        <f t="shared" si="26"/>
        <v>149.95485891666667</v>
      </c>
      <c r="H49" s="50">
        <f t="shared" si="27"/>
        <v>246.54666666666662</v>
      </c>
      <c r="I49" s="50">
        <f t="shared" si="28"/>
        <v>7.396399999999999</v>
      </c>
      <c r="J49" s="51">
        <f t="shared" si="29"/>
        <v>253.94306666666665</v>
      </c>
      <c r="K49" s="53">
        <f t="shared" si="30"/>
        <v>327.67857708333332</v>
      </c>
      <c r="L49" s="53">
        <f t="shared" si="31"/>
        <v>9.8303573125000003</v>
      </c>
      <c r="M49" s="55">
        <f t="shared" si="32"/>
        <v>337.50893439583336</v>
      </c>
      <c r="N49" s="53">
        <f t="shared" si="33"/>
        <v>409.262</v>
      </c>
      <c r="O49" s="53">
        <f t="shared" si="34"/>
        <v>12.27786</v>
      </c>
      <c r="P49" s="51">
        <f t="shared" si="35"/>
        <v>421.53985999999998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84.904166666666654</v>
      </c>
      <c r="C50" s="50">
        <f t="shared" si="22"/>
        <v>2.5471249999999994</v>
      </c>
      <c r="D50" s="51">
        <f t="shared" si="23"/>
        <v>87.451291666666648</v>
      </c>
      <c r="E50" s="54">
        <f t="shared" si="24"/>
        <v>145.58724166666667</v>
      </c>
      <c r="F50" s="54">
        <f t="shared" si="25"/>
        <v>4.3676172499999995</v>
      </c>
      <c r="G50" s="51">
        <f t="shared" si="26"/>
        <v>149.95485891666667</v>
      </c>
      <c r="H50" s="50">
        <f t="shared" si="27"/>
        <v>246.54666666666662</v>
      </c>
      <c r="I50" s="50">
        <f t="shared" si="28"/>
        <v>7.396399999999999</v>
      </c>
      <c r="J50" s="51">
        <f t="shared" si="29"/>
        <v>253.94306666666665</v>
      </c>
      <c r="K50" s="53">
        <f t="shared" si="30"/>
        <v>327.67857708333332</v>
      </c>
      <c r="L50" s="53">
        <f t="shared" si="31"/>
        <v>9.8303573125000003</v>
      </c>
      <c r="M50" s="55">
        <f t="shared" si="32"/>
        <v>337.50893439583336</v>
      </c>
      <c r="N50" s="53">
        <f t="shared" si="33"/>
        <v>409.262</v>
      </c>
      <c r="O50" s="53">
        <f t="shared" si="34"/>
        <v>12.27786</v>
      </c>
      <c r="P50" s="51">
        <f t="shared" si="35"/>
        <v>421.53985999999998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93.187499999999986</v>
      </c>
      <c r="C51" s="50">
        <f t="shared" si="22"/>
        <v>2.7956249999999998</v>
      </c>
      <c r="D51" s="51">
        <f t="shared" si="23"/>
        <v>95.983124999999987</v>
      </c>
      <c r="E51" s="54">
        <f t="shared" si="24"/>
        <v>159.79087499999997</v>
      </c>
      <c r="F51" s="54">
        <f t="shared" si="25"/>
        <v>4.7937262499999997</v>
      </c>
      <c r="G51" s="51">
        <f t="shared" si="26"/>
        <v>164.58460124999999</v>
      </c>
      <c r="H51" s="50">
        <f t="shared" si="27"/>
        <v>270.60000000000002</v>
      </c>
      <c r="I51" s="50">
        <f t="shared" si="28"/>
        <v>8.1180000000000003</v>
      </c>
      <c r="J51" s="51">
        <f t="shared" si="29"/>
        <v>278.71800000000002</v>
      </c>
      <c r="K51" s="53">
        <f t="shared" si="30"/>
        <v>359.64721875000009</v>
      </c>
      <c r="L51" s="53">
        <f t="shared" si="31"/>
        <v>10.789416562500001</v>
      </c>
      <c r="M51" s="55">
        <f t="shared" si="32"/>
        <v>370.43663531250007</v>
      </c>
      <c r="N51" s="53">
        <f t="shared" si="33"/>
        <v>449.18999999999994</v>
      </c>
      <c r="O51" s="53">
        <f t="shared" si="34"/>
        <v>13.475699999999998</v>
      </c>
      <c r="P51" s="51">
        <f t="shared" si="35"/>
        <v>462.66569999999996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103.54166666666666</v>
      </c>
      <c r="C52" s="50">
        <f t="shared" si="22"/>
        <v>3.1062499999999997</v>
      </c>
      <c r="D52" s="51">
        <f t="shared" si="23"/>
        <v>106.64791666666666</v>
      </c>
      <c r="E52" s="54">
        <f t="shared" si="24"/>
        <v>177.54541666666668</v>
      </c>
      <c r="F52" s="54">
        <f t="shared" si="25"/>
        <v>5.3263625000000001</v>
      </c>
      <c r="G52" s="51">
        <f t="shared" si="26"/>
        <v>182.87177916666667</v>
      </c>
      <c r="H52" s="50">
        <f t="shared" si="27"/>
        <v>300.66666666666669</v>
      </c>
      <c r="I52" s="50">
        <f t="shared" si="28"/>
        <v>9.02</v>
      </c>
      <c r="J52" s="51">
        <f t="shared" si="29"/>
        <v>309.68666666666667</v>
      </c>
      <c r="K52" s="53">
        <f t="shared" si="30"/>
        <v>399.60802083333334</v>
      </c>
      <c r="L52" s="53">
        <f t="shared" si="31"/>
        <v>11.988240625</v>
      </c>
      <c r="M52" s="55">
        <f t="shared" si="32"/>
        <v>411.59626145833334</v>
      </c>
      <c r="N52" s="53">
        <f t="shared" si="33"/>
        <v>499.09999999999997</v>
      </c>
      <c r="O52" s="53">
        <f t="shared" si="34"/>
        <v>14.973000000000001</v>
      </c>
      <c r="P52" s="51">
        <f t="shared" si="35"/>
        <v>514.07299999999998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165.66666666666666</v>
      </c>
      <c r="C53" s="50">
        <f t="shared" si="22"/>
        <v>4.97</v>
      </c>
      <c r="D53" s="51">
        <f t="shared" si="23"/>
        <v>170.63666666666666</v>
      </c>
      <c r="E53" s="54">
        <f t="shared" si="24"/>
        <v>284.07266666666663</v>
      </c>
      <c r="F53" s="54">
        <f t="shared" si="25"/>
        <v>8.5221799999999988</v>
      </c>
      <c r="G53" s="51">
        <f t="shared" si="26"/>
        <v>292.59484666666663</v>
      </c>
      <c r="H53" s="50">
        <f t="shared" si="27"/>
        <v>481.06666666666666</v>
      </c>
      <c r="I53" s="50">
        <f t="shared" si="28"/>
        <v>14.432</v>
      </c>
      <c r="J53" s="51">
        <f t="shared" si="29"/>
        <v>495.49866666666668</v>
      </c>
      <c r="K53" s="53">
        <f t="shared" si="30"/>
        <v>639.37283333333346</v>
      </c>
      <c r="L53" s="53">
        <f t="shared" si="31"/>
        <v>19.181185000000003</v>
      </c>
      <c r="M53" s="55">
        <f t="shared" si="32"/>
        <v>658.55401833333349</v>
      </c>
      <c r="N53" s="53">
        <f t="shared" si="33"/>
        <v>798.56</v>
      </c>
      <c r="O53" s="53">
        <f t="shared" si="34"/>
        <v>23.956799999999998</v>
      </c>
      <c r="P53" s="51">
        <f t="shared" si="35"/>
        <v>822.51679999999988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2021-06-16T13:07:25Z</dcterms:modified>
</cp:coreProperties>
</file>